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98" activeTab="1"/>
  </bookViews>
  <sheets>
    <sheet name="фінансування 2" sheetId="1" r:id="rId1"/>
    <sheet name="розподіл 3" sheetId="2" r:id="rId2"/>
  </sheets>
  <definedNames>
    <definedName name="Excel_BuiltIn_Print_Area" localSheetId="1">'розподіл 3'!$C$1:$Q$115</definedName>
    <definedName name="Excel_BuiltIn_Print_Titles" localSheetId="1">'розподіл 3'!$A$12:$IT$15</definedName>
    <definedName name="_xlnm.Print_Titles" localSheetId="1">'розподіл 3'!$12:$15</definedName>
    <definedName name="_xlnm.Print_Area" localSheetId="1">'розподіл 3'!$A$1:$Q$115</definedName>
    <definedName name="_xlnm.Print_Area" localSheetId="0">'фінансування 2'!$A$1:$F$34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K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N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O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 xml:space="preserve">GLADKA:
</t>
        </r>
      </text>
    </comment>
  </commentList>
</comments>
</file>

<file path=xl/sharedStrings.xml><?xml version="1.0" encoding="utf-8"?>
<sst xmlns="http://schemas.openxmlformats.org/spreadsheetml/2006/main" count="316" uniqueCount="253">
  <si>
    <t>Додаток  2</t>
  </si>
  <si>
    <t xml:space="preserve">до рішення Устинівської районної ради  </t>
  </si>
  <si>
    <t>Від 24 грудня  2019 року №487</t>
  </si>
  <si>
    <t>(в редакції рішення Устинівської районної ради від __ _________ 2020 року №___)</t>
  </si>
  <si>
    <t>Фінансування районного бюджету на 2020 рік</t>
  </si>
  <si>
    <t>(код бюджету)</t>
  </si>
  <si>
    <t>(гривень)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</si>
  <si>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</si>
  <si>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</si>
  <si>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</si>
  <si>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</si>
  <si>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</si>
  <si>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Разом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</si>
  <si>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</si>
  <si>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</si>
  <si>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</si>
  <si>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</si>
  <si>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у тому числі за рахунок зміни залишків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</si>
  <si>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</si>
  <si>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</si>
  <si>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</si>
  <si>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 тому числі за рахунок субвенції з державного бюджету бюджету</t>
  </si>
  <si>
    <t>у тому числі за рахунок субвенції з місцевого бюджету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</si>
  <si>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</si>
  <si>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</si>
  <si>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</si>
  <si>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</si>
  <si>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</si>
  <si>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____________________________________________</t>
  </si>
  <si>
    <t>Затверджено</t>
  </si>
  <si>
    <t>ЗМІНИ
до розподілу видатків районного бюджету на 2020 рік, визначених у додатку 3
до рішення Устинівської районної ради від 24 грудня 2019 року № 487  (з урахуванням змін, внесених рішеннями районної ради від  27 березня 2020 року №505, від 19 червня 2020 року №528,  від 26 серпня 2020 року №541, від 09 жовтня 2020 року № 547)</t>
  </si>
  <si>
    <t xml:space="preserve">Код програмної класифікації видатків та кредитування місцевого бюджету </t>
  </si>
  <si>
    <t xml:space="preserve">Код Типової програмної класифікації видатків та кредитування місцевого бюджету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</si>
  <si>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</si>
  <si>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районного бюджету,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</si>
  <si>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РАЗОМ</t>
  </si>
  <si>
    <t>Усього</t>
  </si>
  <si>
    <t>видатки споживання</t>
  </si>
  <si>
    <t xml:space="preserve">з  них </t>
  </si>
  <si>
    <t>з них капітальні видатки за рахунок коштів, що передаються із загального фонду до бюджету розвитку (спеціального фонду)</t>
  </si>
  <si>
    <t>видатки розвитку</t>
  </si>
  <si>
    <t>оплата праці (код 2110)</t>
  </si>
  <si>
    <t xml:space="preserve"> комунальні послуги та енергоносії (код 2270)</t>
  </si>
  <si>
    <t>3</t>
  </si>
  <si>
    <t>0100000</t>
  </si>
  <si>
    <t>Устинівська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</si>
  <si>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</si>
  <si>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</si>
  <si>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</si>
  <si>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</si>
  <si>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</si>
  <si>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</si>
  <si>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Устинівська районна державна адміністрація</t>
  </si>
  <si>
    <t>0210000</t>
  </si>
  <si>
    <t>у тому числі за рахунок субвенції з державного бюджету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</si>
  <si>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</si>
  <si>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</si>
  <si>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</si>
  <si>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</si>
  <si>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</si>
  <si>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</si>
  <si>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</si>
  <si>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стаціонарна медична допомога населенню</t>
  </si>
  <si>
    <t>у тому числі за рахунок субвенції  з місцевого  бюджетуна здійснення підтримки окремих закладів та заходів у системі охорони здоров'я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</si>
  <si>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</si>
  <si>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</si>
  <si>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</si>
  <si>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</si>
  <si>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 тому числі за рахунок медичної субвенції з державного бюджету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</si>
  <si>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</si>
  <si>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</si>
  <si>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</si>
  <si>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</si>
  <si>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</si>
  <si>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</si>
  <si>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</si>
  <si>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у тому числі за рахунок субвенції 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</si>
  <si>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</si>
  <si>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</si>
  <si>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</si>
  <si>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</si>
  <si>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</si>
  <si>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</si>
  <si>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</si>
  <si>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</si>
  <si>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</si>
  <si>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</si>
  <si>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</si>
  <si>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</si>
  <si>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</si>
  <si>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</si>
  <si>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</si>
  <si>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</si>
  <si>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</si>
  <si>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</si>
  <si>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 тому числі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</si>
  <si>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</si>
  <si>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</si>
  <si>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</si>
  <si>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</si>
  <si>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</si>
  <si>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Сектор освіти Устинівської районної державної адміністрації</t>
  </si>
  <si>
    <t>0610000</t>
  </si>
  <si>
    <t>0910</t>
  </si>
  <si>
    <t>Дошкільні заклади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</si>
  <si>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</si>
  <si>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</si>
  <si>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</si>
  <si>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у тому числі за рахунок освітньої субвенції з державного бюджету</t>
  </si>
  <si>
    <t>у тому числі за рахунок субвенції з місцевого бюджету на здійснення переданих видатків у сфері освіти за рахунок коштів освітньої субвенції</t>
  </si>
  <si>
    <t>у тому числі за рахунок субвенції з місцевого бюджету за рахунок залишку коштів освітньої субвенції, що утворився на початок бюджетного періоду</t>
  </si>
  <si>
    <t>у тому числі за рахунок залишку освітньої субвенції з державного бюджету місцевим бюджетам, що утворився на початок  бюджетного періоду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</si>
  <si>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</si>
  <si>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</si>
  <si>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</si>
  <si>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</si>
  <si>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</si>
  <si>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</si>
  <si>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</si>
  <si>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</si>
  <si>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</si>
  <si>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</si>
  <si>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</si>
  <si>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</si>
  <si>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</si>
  <si>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</si>
  <si>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</si>
  <si>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</si>
  <si>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</si>
  <si>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</si>
  <si>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</si>
  <si>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</si>
  <si>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</si>
  <si>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у тому числі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</si>
  <si>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0800000</t>
  </si>
  <si>
    <t>Управління соціального захисту населення  Устинівської районної державної адміністрації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</si>
  <si>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</si>
  <si>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</si>
  <si>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</si>
  <si>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</si>
  <si>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</si>
  <si>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</si>
  <si>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</si>
  <si>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</si>
  <si>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</si>
  <si>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</si>
  <si>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</si>
  <si>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 на придбання твердого  та рідкого пічного побутового палива і скрапленого газу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</si>
  <si>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</si>
  <si>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</si>
  <si>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</si>
  <si>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</si>
  <si>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</si>
  <si>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</si>
  <si>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</si>
  <si>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</si>
  <si>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</si>
  <si>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</si>
  <si>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</si>
  <si>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</si>
  <si>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</si>
  <si>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</si>
  <si>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</si>
  <si>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 піклування</t>
  </si>
  <si>
    <t>0813045</t>
  </si>
  <si>
    <t>3045</t>
  </si>
  <si>
    <t xml:space="preserve">Надання допомоги на дітей одиноким матерям 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</si>
  <si>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</si>
  <si>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</si>
  <si>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</si>
  <si>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</si>
  <si>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</si>
  <si>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сім'ям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</si>
  <si>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</si>
  <si>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</si>
  <si>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</si>
  <si>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</si>
  <si>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</si>
  <si>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</si>
  <si>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</si>
  <si>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</si>
  <si>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</si>
  <si>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І чи ІІ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</si>
  <si>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</si>
  <si>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</si>
  <si>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</si>
  <si>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</si>
  <si>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</si>
  <si>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</si>
  <si>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</si>
  <si>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</si>
  <si>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</si>
  <si>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</si>
  <si>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</si>
  <si>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</si>
  <si>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</si>
  <si>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</si>
  <si>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</si>
  <si>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</si>
  <si>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</si>
  <si>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</si>
  <si>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</si>
  <si>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</si>
  <si>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 у сфері соціального захисту і соціального забезпечення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</si>
  <si>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</si>
  <si>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</si>
  <si>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</si>
  <si>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</si>
  <si>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 тому числі 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</si>
  <si>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1000000</t>
  </si>
  <si>
    <t>Сектор  культури, молоді та спорту  Устинівської районної державної адміністрації</t>
  </si>
  <si>
    <t>1010000</t>
  </si>
  <si>
    <t>1011100</t>
  </si>
  <si>
    <t>1100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</si>
  <si>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</si>
  <si>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</si>
  <si>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</si>
  <si>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</si>
  <si>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</si>
  <si>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</si>
  <si>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</si>
  <si>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</si>
  <si>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</si>
  <si>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</si>
  <si>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</si>
  <si>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</si>
  <si>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</si>
  <si>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</si>
  <si>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</si>
  <si>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</si>
  <si>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Разом видатків</t>
  </si>
  <si>
    <t>3700000</t>
  </si>
  <si>
    <t>Фінансове управління   Устинівської районної державної адміністрації</t>
  </si>
  <si>
    <t>3710000</t>
  </si>
  <si>
    <t>Резервний фонд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</si>
  <si>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</si>
  <si>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</si>
  <si>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</si>
  <si>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Усього видатків</t>
  </si>
  <si>
    <t>Лісове господарство і мисливство</t>
  </si>
  <si>
    <t>Підтримка малого і середнього підприємництва</t>
  </si>
  <si>
    <t>Фінансове управління районної державної адміністрації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</si>
  <si>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</si>
  <si>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іншим бюджетам на виконання інвестиційних проектів</t>
  </si>
  <si>
    <t>у тому числі на співфінансування мікропроектів, які реалізуються у рамках проекту ПРООН "Місцевий розвиток, орієнтований на громаду"</t>
  </si>
  <si>
    <t>Інші субвенції</t>
  </si>
  <si>
    <t>у тому числі на співфінансування програм переможців Всеукраїнського конкурсу проектів та програм розвитку місцевого самоврядування</t>
  </si>
  <si>
    <t>Фінансове управління  районної державної адміністрації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</si>
  <si>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</si>
  <si>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</si>
  <si>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</si>
  <si>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r>
      <t>Всього видатків</t>
    </r>
    <r>
      <rPr>
        <b/>
        <vertAlign val="superscript"/>
        <sz val="12"/>
        <rFont val="Times New Roman"/>
        <family val="1"/>
      </rPr>
      <t>8</t>
    </r>
  </si>
  <si>
    <r>
      <t>р</t>
    </r>
    <r>
      <rPr>
        <b/>
        <sz val="10"/>
        <rFont val="Times New Roman"/>
        <family val="1"/>
      </rPr>
      <t>ішення Кропивницької районної ради від 21  грудня 2020 року №15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</si>
</sst>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"/>
    <numFmt numFmtId="165" formatCode="0.0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Times New Roman"/>
      <family val="1"/>
    </font>
    <font>
      <b/>
      <sz val="11.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ahoma"/>
      <family val="2"/>
    </font>
    <font>
      <b/>
      <i/>
      <sz val="14"/>
      <name val="Times New Roman"/>
      <family val="1"/>
    </font>
    <font>
      <sz val="16"/>
      <name val="Times New Roman CYR"/>
      <family val="1"/>
    </font>
    <font>
      <sz val="14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3.5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vertical="top"/>
      <protection locked="0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17" fillId="0" borderId="3" xfId="0" applyNumberFormat="1" applyFont="1" applyFill="1" applyBorder="1" applyAlignment="1" applyProtection="1">
      <alignment horizontal="center" vertical="center"/>
      <protection/>
    </xf>
    <xf numFmtId="2" fontId="16" fillId="0" borderId="1" xfId="0" applyNumberFormat="1" applyFont="1" applyBorder="1" applyAlignment="1">
      <alignment horizontal="center" vertical="center" wrapText="1"/>
    </xf>
    <xf numFmtId="2" fontId="18" fillId="0" borderId="3" xfId="0" applyNumberFormat="1" applyFont="1" applyFill="1" applyBorder="1" applyAlignment="1" applyProtection="1">
      <alignment horizontal="center" vertical="center"/>
      <protection/>
    </xf>
    <xf numFmtId="2" fontId="1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0" fillId="0" borderId="0" xfId="17" applyNumberFormat="1" applyFont="1" applyFill="1" applyBorder="1" applyAlignment="1" applyProtection="1">
      <alignment vertical="top"/>
      <protection/>
    </xf>
    <xf numFmtId="0" fontId="0" fillId="0" borderId="0" xfId="17" applyNumberFormat="1" applyFont="1" applyFill="1" applyBorder="1" applyAlignment="1" applyProtection="1">
      <alignment horizontal="center" vertical="top"/>
      <protection/>
    </xf>
    <xf numFmtId="0" fontId="20" fillId="0" borderId="0" xfId="17" applyNumberFormat="1" applyFont="1" applyFill="1" applyBorder="1" applyAlignment="1" applyProtection="1">
      <alignment horizontal="center" vertical="top"/>
      <protection/>
    </xf>
    <xf numFmtId="0" fontId="22" fillId="0" borderId="0" xfId="17" applyNumberFormat="1" applyFont="1" applyFill="1" applyBorder="1" applyAlignment="1" applyProtection="1">
      <alignment horizontal="center" vertical="top"/>
      <protection/>
    </xf>
    <xf numFmtId="0" fontId="23" fillId="0" borderId="0" xfId="17" applyNumberFormat="1" applyFont="1" applyFill="1" applyBorder="1" applyAlignment="1" applyProtection="1">
      <alignment horizontal="center" vertical="top"/>
      <protection/>
    </xf>
    <xf numFmtId="0" fontId="24" fillId="0" borderId="0" xfId="17" applyNumberFormat="1" applyFont="1" applyFill="1" applyBorder="1" applyAlignment="1" applyProtection="1">
      <alignment vertical="top"/>
      <protection/>
    </xf>
    <xf numFmtId="2" fontId="23" fillId="0" borderId="0" xfId="17" applyNumberFormat="1" applyFont="1" applyFill="1" applyBorder="1" applyAlignment="1" applyProtection="1">
      <alignment horizontal="center" vertical="top"/>
      <protection/>
    </xf>
    <xf numFmtId="0" fontId="25" fillId="0" borderId="0" xfId="17" applyNumberFormat="1" applyFont="1" applyFill="1" applyBorder="1" applyAlignment="1" applyProtection="1">
      <alignment vertical="top"/>
      <protection/>
    </xf>
    <xf numFmtId="0" fontId="3" fillId="0" borderId="4" xfId="17" applyNumberFormat="1" applyFont="1" applyFill="1" applyBorder="1" applyAlignment="1" applyProtection="1">
      <alignment horizontal="center" vertical="center"/>
      <protection/>
    </xf>
    <xf numFmtId="164" fontId="26" fillId="0" borderId="5" xfId="17" applyNumberFormat="1" applyFont="1" applyFill="1" applyBorder="1" applyAlignment="1" applyProtection="1">
      <alignment horizontal="center" vertical="center" wrapText="1"/>
      <protection/>
    </xf>
    <xf numFmtId="49" fontId="23" fillId="0" borderId="4" xfId="17" applyNumberFormat="1" applyFont="1" applyFill="1" applyBorder="1" applyAlignment="1" applyProtection="1">
      <alignment horizontal="center" vertical="center" wrapText="1"/>
      <protection/>
    </xf>
    <xf numFmtId="0" fontId="3" fillId="0" borderId="6" xfId="17" applyNumberFormat="1" applyFont="1" applyFill="1" applyBorder="1" applyAlignment="1" applyProtection="1">
      <alignment horizontal="center" vertical="center" wrapText="1"/>
      <protection/>
    </xf>
    <xf numFmtId="49" fontId="11" fillId="3" borderId="5" xfId="17" applyNumberFormat="1" applyFont="1" applyFill="1" applyBorder="1" applyAlignment="1" applyProtection="1">
      <alignment horizontal="center" vertical="center"/>
      <protection/>
    </xf>
    <xf numFmtId="49" fontId="27" fillId="3" borderId="3" xfId="0" applyNumberFormat="1" applyFont="1" applyFill="1" applyBorder="1" applyAlignment="1" applyProtection="1">
      <alignment horizontal="center" vertical="center"/>
      <protection/>
    </xf>
    <xf numFmtId="1" fontId="27" fillId="3" borderId="4" xfId="0" applyNumberFormat="1" applyFont="1" applyFill="1" applyBorder="1" applyAlignment="1" applyProtection="1">
      <alignment horizontal="justify" vertical="center" wrapText="1"/>
      <protection/>
    </xf>
    <xf numFmtId="1" fontId="27" fillId="3" borderId="4" xfId="17" applyNumberFormat="1" applyFont="1" applyFill="1" applyBorder="1" applyAlignment="1" applyProtection="1">
      <alignment horizontal="center" vertical="center"/>
      <protection/>
    </xf>
    <xf numFmtId="1" fontId="27" fillId="3" borderId="6" xfId="17" applyNumberFormat="1" applyFont="1" applyFill="1" applyBorder="1" applyAlignment="1" applyProtection="1">
      <alignment horizontal="center" vertical="center"/>
      <protection/>
    </xf>
    <xf numFmtId="0" fontId="1" fillId="0" borderId="0" xfId="17" applyNumberFormat="1" applyFont="1" applyFill="1" applyBorder="1" applyAlignment="1" applyProtection="1">
      <alignment vertical="top"/>
      <protection/>
    </xf>
    <xf numFmtId="49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4" xfId="0" applyNumberFormat="1" applyFont="1" applyFill="1" applyBorder="1" applyAlignment="1" applyProtection="1">
      <alignment horizontal="justify" vertical="center" wrapText="1"/>
      <protection/>
    </xf>
    <xf numFmtId="1" fontId="27" fillId="0" borderId="4" xfId="17" applyNumberFormat="1" applyFont="1" applyFill="1" applyBorder="1" applyAlignment="1" applyProtection="1">
      <alignment horizontal="center" vertical="center"/>
      <protection/>
    </xf>
    <xf numFmtId="1" fontId="23" fillId="0" borderId="4" xfId="17" applyNumberFormat="1" applyFont="1" applyFill="1" applyBorder="1" applyAlignment="1" applyProtection="1">
      <alignment horizontal="center" vertical="center"/>
      <protection/>
    </xf>
    <xf numFmtId="49" fontId="27" fillId="3" borderId="4" xfId="0" applyNumberFormat="1" applyFont="1" applyFill="1" applyBorder="1" applyAlignment="1" applyProtection="1">
      <alignment horizontal="center" vertical="center"/>
      <protection/>
    </xf>
    <xf numFmtId="49" fontId="3" fillId="0" borderId="5" xfId="17" applyNumberFormat="1" applyFont="1" applyFill="1" applyBorder="1" applyAlignment="1" applyProtection="1">
      <alignment horizontal="center" vertical="top"/>
      <protection/>
    </xf>
    <xf numFmtId="49" fontId="27" fillId="0" borderId="4" xfId="0" applyNumberFormat="1" applyFont="1" applyFill="1" applyBorder="1" applyAlignment="1" applyProtection="1">
      <alignment horizontal="center" vertical="center"/>
      <protection/>
    </xf>
    <xf numFmtId="1" fontId="8" fillId="0" borderId="4" xfId="0" applyNumberFormat="1" applyFont="1" applyFill="1" applyBorder="1" applyAlignment="1" applyProtection="1">
      <alignment horizontal="justify" vertical="center" wrapText="1"/>
      <protection/>
    </xf>
    <xf numFmtId="1" fontId="8" fillId="0" borderId="4" xfId="17" applyNumberFormat="1" applyFont="1" applyFill="1" applyBorder="1" applyAlignment="1" applyProtection="1">
      <alignment horizontal="center" vertical="center"/>
      <protection/>
    </xf>
    <xf numFmtId="1" fontId="29" fillId="0" borderId="4" xfId="17" applyNumberFormat="1" applyFont="1" applyFill="1" applyBorder="1" applyAlignment="1" applyProtection="1">
      <alignment horizontal="center" vertical="center"/>
      <protection/>
    </xf>
    <xf numFmtId="49" fontId="8" fillId="0" borderId="4" xfId="0" applyNumberFormat="1" applyFont="1" applyFill="1" applyBorder="1" applyAlignment="1" applyProtection="1">
      <alignment horizontal="center" vertical="center" wrapText="1"/>
      <protection/>
    </xf>
    <xf numFmtId="1" fontId="23" fillId="4" borderId="4" xfId="17" applyNumberFormat="1" applyFont="1" applyFill="1" applyBorder="1" applyAlignment="1" applyProtection="1">
      <alignment horizontal="center" vertical="center"/>
      <protection/>
    </xf>
    <xf numFmtId="49" fontId="23" fillId="0" borderId="7" xfId="0" applyNumberFormat="1" applyFont="1" applyFill="1" applyBorder="1" applyAlignment="1" applyProtection="1">
      <alignment horizontal="center" vertical="center" wrapText="1"/>
      <protection/>
    </xf>
    <xf numFmtId="49" fontId="30" fillId="0" borderId="4" xfId="0" applyNumberFormat="1" applyFont="1" applyFill="1" applyBorder="1" applyAlignment="1">
      <alignment horizontal="center" vertical="top"/>
    </xf>
    <xf numFmtId="0" fontId="31" fillId="0" borderId="0" xfId="0" applyFont="1" applyAlignment="1">
      <alignment wrapText="1"/>
    </xf>
    <xf numFmtId="2" fontId="27" fillId="3" borderId="6" xfId="17" applyNumberFormat="1" applyFont="1" applyFill="1" applyBorder="1" applyAlignment="1" applyProtection="1">
      <alignment horizontal="center" vertical="center"/>
      <protection/>
    </xf>
    <xf numFmtId="49" fontId="30" fillId="0" borderId="8" xfId="0" applyNumberFormat="1" applyFont="1" applyFill="1" applyBorder="1" applyAlignment="1">
      <alignment horizontal="center" vertical="top"/>
    </xf>
    <xf numFmtId="1" fontId="8" fillId="0" borderId="9" xfId="0" applyNumberFormat="1" applyFont="1" applyFill="1" applyBorder="1" applyAlignment="1" applyProtection="1">
      <alignment horizontal="justify" vertical="center" wrapText="1"/>
      <protection/>
    </xf>
    <xf numFmtId="1" fontId="27" fillId="0" borderId="9" xfId="17" applyNumberFormat="1" applyFont="1" applyFill="1" applyBorder="1" applyAlignment="1" applyProtection="1">
      <alignment horizontal="center" vertical="center"/>
      <protection/>
    </xf>
    <xf numFmtId="1" fontId="23" fillId="0" borderId="9" xfId="17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justify" vertical="center" wrapText="1"/>
      <protection/>
    </xf>
    <xf numFmtId="1" fontId="23" fillId="0" borderId="7" xfId="17" applyNumberFormat="1" applyFont="1" applyFill="1" applyBorder="1" applyAlignment="1" applyProtection="1">
      <alignment horizontal="center" vertical="center"/>
      <protection/>
    </xf>
    <xf numFmtId="49" fontId="11" fillId="3" borderId="5" xfId="0" applyNumberFormat="1" applyFont="1" applyFill="1" applyBorder="1" applyAlignment="1" applyProtection="1">
      <alignment horizontal="center" vertical="center"/>
      <protection/>
    </xf>
    <xf numFmtId="2" fontId="27" fillId="3" borderId="4" xfId="17" applyNumberFormat="1" applyFont="1" applyFill="1" applyBorder="1" applyAlignment="1" applyProtection="1">
      <alignment horizontal="center" vertical="center"/>
      <protection/>
    </xf>
    <xf numFmtId="2" fontId="27" fillId="0" borderId="4" xfId="17" applyNumberFormat="1" applyFont="1" applyFill="1" applyBorder="1" applyAlignment="1" applyProtection="1">
      <alignment horizontal="center" vertical="center"/>
      <protection/>
    </xf>
    <xf numFmtId="2" fontId="8" fillId="0" borderId="4" xfId="17" applyNumberFormat="1" applyFont="1" applyFill="1" applyBorder="1" applyAlignment="1" applyProtection="1">
      <alignment horizontal="center" vertical="center"/>
      <protection/>
    </xf>
    <xf numFmtId="49" fontId="23" fillId="0" borderId="4" xfId="0" applyNumberFormat="1" applyFont="1" applyFill="1" applyBorder="1" applyAlignment="1" applyProtection="1">
      <alignment horizontal="center" vertical="center"/>
      <protection/>
    </xf>
    <xf numFmtId="1" fontId="23" fillId="0" borderId="4" xfId="0" applyNumberFormat="1" applyFont="1" applyFill="1" applyBorder="1" applyAlignment="1" applyProtection="1">
      <alignment horizontal="justify" vertical="center" wrapText="1"/>
      <protection/>
    </xf>
    <xf numFmtId="2" fontId="23" fillId="0" borderId="4" xfId="17" applyNumberFormat="1" applyFont="1" applyFill="1" applyBorder="1" applyAlignment="1" applyProtection="1">
      <alignment horizontal="center" vertical="center"/>
      <protection/>
    </xf>
    <xf numFmtId="2" fontId="23" fillId="4" borderId="4" xfId="17" applyNumberFormat="1" applyFont="1" applyFill="1" applyBorder="1" applyAlignment="1" applyProtection="1">
      <alignment horizontal="center" vertical="center"/>
      <protection/>
    </xf>
    <xf numFmtId="2" fontId="29" fillId="0" borderId="4" xfId="17" applyNumberFormat="1" applyFont="1" applyFill="1" applyBorder="1" applyAlignment="1" applyProtection="1">
      <alignment horizontal="center" vertical="center"/>
      <protection/>
    </xf>
    <xf numFmtId="1" fontId="14" fillId="0" borderId="4" xfId="0" applyNumberFormat="1" applyFont="1" applyFill="1" applyBorder="1" applyAlignment="1" applyProtection="1">
      <alignment horizontal="justify" vertical="center" wrapText="1"/>
      <protection/>
    </xf>
    <xf numFmtId="49" fontId="30" fillId="0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49" fontId="30" fillId="0" borderId="3" xfId="0" applyNumberFormat="1" applyFont="1" applyFill="1" applyBorder="1" applyAlignment="1">
      <alignment horizontal="center" vertical="top"/>
    </xf>
    <xf numFmtId="1" fontId="27" fillId="0" borderId="3" xfId="17" applyNumberFormat="1" applyFont="1" applyFill="1" applyBorder="1" applyAlignment="1" applyProtection="1">
      <alignment horizontal="center" vertical="center"/>
      <protection/>
    </xf>
    <xf numFmtId="1" fontId="23" fillId="0" borderId="3" xfId="17" applyNumberFormat="1" applyFont="1" applyFill="1" applyBorder="1" applyAlignment="1" applyProtection="1">
      <alignment horizontal="center" vertical="center"/>
      <protection/>
    </xf>
    <xf numFmtId="1" fontId="23" fillId="4" borderId="3" xfId="17" applyNumberFormat="1" applyFont="1" applyFill="1" applyBorder="1" applyAlignment="1" applyProtection="1">
      <alignment horizontal="center" vertical="center"/>
      <protection/>
    </xf>
    <xf numFmtId="2" fontId="27" fillId="3" borderId="11" xfId="17" applyNumberFormat="1" applyFont="1" applyFill="1" applyBorder="1" applyAlignment="1" applyProtection="1">
      <alignment horizontal="center" vertical="center"/>
      <protection/>
    </xf>
    <xf numFmtId="1" fontId="27" fillId="3" borderId="3" xfId="0" applyNumberFormat="1" applyFont="1" applyFill="1" applyBorder="1" applyAlignment="1" applyProtection="1">
      <alignment horizontal="justify" vertical="center" wrapText="1"/>
      <protection/>
    </xf>
    <xf numFmtId="49" fontId="14" fillId="0" borderId="5" xfId="17" applyNumberFormat="1" applyFont="1" applyFill="1" applyBorder="1" applyAlignment="1" applyProtection="1">
      <alignment horizontal="center" vertical="center"/>
      <protection/>
    </xf>
    <xf numFmtId="49" fontId="23" fillId="0" borderId="9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Border="1" applyAlignment="1" applyProtection="1">
      <alignment horizontal="justify" vertical="center" wrapText="1"/>
      <protection/>
    </xf>
    <xf numFmtId="1" fontId="23" fillId="0" borderId="9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/>
    </xf>
    <xf numFmtId="1" fontId="27" fillId="0" borderId="7" xfId="17" applyNumberFormat="1" applyFont="1" applyFill="1" applyBorder="1" applyAlignment="1" applyProtection="1">
      <alignment horizontal="center" vertical="center"/>
      <protection/>
    </xf>
    <xf numFmtId="49" fontId="23" fillId="0" borderId="4" xfId="17" applyNumberFormat="1" applyFont="1" applyFill="1" applyBorder="1" applyAlignment="1" applyProtection="1">
      <alignment horizontal="center" vertical="center"/>
      <protection/>
    </xf>
    <xf numFmtId="0" fontId="16" fillId="0" borderId="4" xfId="0" applyFont="1" applyBorder="1" applyAlignment="1">
      <alignment wrapText="1"/>
    </xf>
    <xf numFmtId="49" fontId="23" fillId="0" borderId="12" xfId="17" applyNumberFormat="1" applyFont="1" applyFill="1" applyBorder="1" applyAlignment="1" applyProtection="1">
      <alignment horizontal="center" vertical="center"/>
      <protection/>
    </xf>
    <xf numFmtId="49" fontId="23" fillId="0" borderId="3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 vertical="center" wrapText="1"/>
      <protection/>
    </xf>
    <xf numFmtId="49" fontId="23" fillId="0" borderId="13" xfId="17" applyNumberFormat="1" applyFont="1" applyFill="1" applyBorder="1" applyAlignment="1" applyProtection="1">
      <alignment horizontal="center" vertical="center"/>
      <protection/>
    </xf>
    <xf numFmtId="0" fontId="23" fillId="0" borderId="4" xfId="0" applyNumberFormat="1" applyFont="1" applyFill="1" applyBorder="1" applyAlignment="1" applyProtection="1">
      <alignment vertical="center" wrapText="1"/>
      <protection/>
    </xf>
    <xf numFmtId="1" fontId="23" fillId="0" borderId="4" xfId="17" applyNumberFormat="1" applyFont="1" applyFill="1" applyBorder="1" applyAlignment="1" applyProtection="1">
      <alignment vertical="center"/>
      <protection/>
    </xf>
    <xf numFmtId="49" fontId="23" fillId="0" borderId="14" xfId="17" applyNumberFormat="1" applyFont="1" applyFill="1" applyBorder="1" applyAlignment="1" applyProtection="1">
      <alignment horizontal="center" vertical="center"/>
      <protection/>
    </xf>
    <xf numFmtId="0" fontId="23" fillId="0" borderId="4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Font="1" applyAlignment="1">
      <alignment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8" fillId="0" borderId="4" xfId="0" applyNumberFormat="1" applyFont="1" applyFill="1" applyBorder="1" applyAlignment="1" applyProtection="1">
      <alignment horizontal="justify" vertical="center" wrapText="1"/>
      <protection/>
    </xf>
    <xf numFmtId="1" fontId="11" fillId="5" borderId="5" xfId="0" applyNumberFormat="1" applyFont="1" applyFill="1" applyBorder="1" applyAlignment="1" applyProtection="1">
      <alignment horizontal="center" vertical="center"/>
      <protection/>
    </xf>
    <xf numFmtId="49" fontId="27" fillId="5" borderId="4" xfId="0" applyNumberFormat="1" applyFont="1" applyFill="1" applyBorder="1" applyAlignment="1" applyProtection="1">
      <alignment horizontal="center" vertical="center"/>
      <protection/>
    </xf>
    <xf numFmtId="1" fontId="4" fillId="5" borderId="4" xfId="0" applyNumberFormat="1" applyFont="1" applyFill="1" applyBorder="1" applyAlignment="1" applyProtection="1">
      <alignment horizontal="justify" vertical="center" wrapText="1"/>
      <protection/>
    </xf>
    <xf numFmtId="2" fontId="27" fillId="5" borderId="4" xfId="17" applyNumberFormat="1" applyFont="1" applyFill="1" applyBorder="1" applyAlignment="1" applyProtection="1">
      <alignment horizontal="center" vertical="center"/>
      <protection/>
    </xf>
    <xf numFmtId="1" fontId="4" fillId="3" borderId="4" xfId="0" applyNumberFormat="1" applyFont="1" applyFill="1" applyBorder="1" applyAlignment="1" applyProtection="1">
      <alignment horizontal="justify" vertical="center" wrapText="1"/>
      <protection/>
    </xf>
    <xf numFmtId="0" fontId="23" fillId="0" borderId="5" xfId="0" applyNumberFormat="1" applyFont="1" applyFill="1" applyBorder="1" applyAlignment="1" applyProtection="1">
      <alignment horizontal="center" vertical="center" wrapText="1"/>
      <protection/>
    </xf>
    <xf numFmtId="49" fontId="23" fillId="0" borderId="5" xfId="17" applyNumberFormat="1" applyFont="1" applyFill="1" applyBorder="1" applyAlignment="1" applyProtection="1">
      <alignment horizontal="center" vertical="top"/>
      <protection/>
    </xf>
    <xf numFmtId="49" fontId="23" fillId="0" borderId="4" xfId="0" applyNumberFormat="1" applyFont="1" applyFill="1" applyBorder="1" applyAlignment="1" applyProtection="1">
      <alignment horizontal="center" vertical="center" wrapText="1"/>
      <protection/>
    </xf>
    <xf numFmtId="1" fontId="11" fillId="5" borderId="15" xfId="0" applyNumberFormat="1" applyFont="1" applyFill="1" applyBorder="1" applyAlignment="1" applyProtection="1">
      <alignment horizontal="center" vertical="center"/>
      <protection/>
    </xf>
    <xf numFmtId="49" fontId="11" fillId="5" borderId="16" xfId="0" applyNumberFormat="1" applyFont="1" applyFill="1" applyBorder="1" applyAlignment="1" applyProtection="1">
      <alignment horizontal="center" vertical="center"/>
      <protection/>
    </xf>
    <xf numFmtId="1" fontId="27" fillId="5" borderId="16" xfId="0" applyNumberFormat="1" applyFont="1" applyFill="1" applyBorder="1" applyAlignment="1" applyProtection="1">
      <alignment horizontal="justify" vertical="center" wrapText="1"/>
      <protection/>
    </xf>
    <xf numFmtId="2" fontId="27" fillId="5" borderId="16" xfId="17" applyNumberFormat="1" applyFont="1" applyFill="1" applyBorder="1" applyAlignment="1" applyProtection="1">
      <alignment horizontal="center" vertical="center"/>
      <protection/>
    </xf>
    <xf numFmtId="2" fontId="27" fillId="6" borderId="6" xfId="17" applyNumberFormat="1" applyFont="1" applyFill="1" applyBorder="1" applyAlignment="1" applyProtection="1">
      <alignment horizontal="center" vertical="center"/>
      <protection/>
    </xf>
    <xf numFmtId="49" fontId="32" fillId="0" borderId="3" xfId="17" applyNumberFormat="1" applyFont="1" applyFill="1" applyBorder="1" applyAlignment="1" applyProtection="1">
      <alignment vertical="top"/>
      <protection/>
    </xf>
    <xf numFmtId="1" fontId="3" fillId="0" borderId="3" xfId="17" applyNumberFormat="1" applyFont="1" applyFill="1" applyBorder="1" applyAlignment="1" applyProtection="1">
      <alignment horizontal="center" vertical="center"/>
      <protection/>
    </xf>
    <xf numFmtId="1" fontId="3" fillId="0" borderId="3" xfId="17" applyNumberFormat="1" applyFont="1" applyFill="1" applyBorder="1" applyAlignment="1" applyProtection="1">
      <alignment horizontal="justify" vertical="center" wrapText="1"/>
      <protection/>
    </xf>
    <xf numFmtId="2" fontId="23" fillId="0" borderId="3" xfId="17" applyNumberFormat="1" applyFont="1" applyFill="1" applyBorder="1" applyAlignment="1" applyProtection="1">
      <alignment horizontal="center" vertical="center"/>
      <protection/>
    </xf>
    <xf numFmtId="2" fontId="27" fillId="3" borderId="3" xfId="17" applyNumberFormat="1" applyFont="1" applyFill="1" applyBorder="1" applyAlignment="1" applyProtection="1">
      <alignment horizontal="center" vertical="center"/>
      <protection/>
    </xf>
    <xf numFmtId="49" fontId="32" fillId="0" borderId="4" xfId="17" applyNumberFormat="1" applyFont="1" applyFill="1" applyBorder="1" applyAlignment="1" applyProtection="1">
      <alignment vertical="top"/>
      <protection/>
    </xf>
    <xf numFmtId="1" fontId="3" fillId="0" borderId="4" xfId="17" applyNumberFormat="1" applyFont="1" applyFill="1" applyBorder="1" applyAlignment="1" applyProtection="1">
      <alignment horizontal="center" vertical="center"/>
      <protection/>
    </xf>
    <xf numFmtId="1" fontId="3" fillId="0" borderId="4" xfId="17" applyNumberFormat="1" applyFont="1" applyFill="1" applyBorder="1" applyAlignment="1" applyProtection="1">
      <alignment horizontal="justify" vertical="center" wrapText="1"/>
      <protection/>
    </xf>
    <xf numFmtId="49" fontId="33" fillId="0" borderId="4" xfId="17" applyNumberFormat="1" applyFont="1" applyFill="1" applyBorder="1" applyAlignment="1" applyProtection="1">
      <alignment vertical="top"/>
      <protection/>
    </xf>
    <xf numFmtId="1" fontId="11" fillId="5" borderId="4" xfId="17" applyNumberFormat="1" applyFont="1" applyFill="1" applyBorder="1" applyAlignment="1" applyProtection="1">
      <alignment horizontal="center" vertical="center"/>
      <protection/>
    </xf>
    <xf numFmtId="1" fontId="10" fillId="5" borderId="4" xfId="17" applyNumberFormat="1" applyFont="1" applyFill="1" applyBorder="1" applyAlignment="1" applyProtection="1">
      <alignment horizontal="justify" vertical="center" wrapText="1"/>
      <protection/>
    </xf>
    <xf numFmtId="1" fontId="11" fillId="3" borderId="4" xfId="17" applyNumberFormat="1" applyFont="1" applyFill="1" applyBorder="1" applyAlignment="1" applyProtection="1">
      <alignment horizontal="center" vertical="center"/>
      <protection/>
    </xf>
    <xf numFmtId="1" fontId="10" fillId="3" borderId="4" xfId="17" applyNumberFormat="1" applyFont="1" applyFill="1" applyBorder="1" applyAlignment="1" applyProtection="1">
      <alignment horizontal="justify"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1" fontId="14" fillId="0" borderId="4" xfId="17" applyNumberFormat="1" applyFont="1" applyFill="1" applyBorder="1" applyAlignment="1" applyProtection="1">
      <alignment horizontal="justify" vertical="center" wrapText="1"/>
      <protection/>
    </xf>
    <xf numFmtId="0" fontId="3" fillId="0" borderId="4" xfId="17" applyNumberFormat="1" applyFont="1" applyFill="1" applyBorder="1" applyAlignment="1" applyProtection="1">
      <alignment horizontal="justify" vertical="center" wrapText="1"/>
      <protection/>
    </xf>
    <xf numFmtId="49" fontId="32" fillId="3" borderId="4" xfId="17" applyNumberFormat="1" applyFont="1" applyFill="1" applyBorder="1" applyAlignment="1" applyProtection="1">
      <alignment vertical="top"/>
      <protection/>
    </xf>
    <xf numFmtId="0" fontId="0" fillId="3" borderId="0" xfId="17" applyNumberFormat="1" applyFont="1" applyFill="1" applyBorder="1" applyAlignment="1" applyProtection="1">
      <alignment vertical="top"/>
      <protection/>
    </xf>
    <xf numFmtId="1" fontId="11" fillId="0" borderId="4" xfId="17" applyNumberFormat="1" applyFont="1" applyFill="1" applyBorder="1" applyAlignment="1" applyProtection="1">
      <alignment horizontal="center" vertical="center"/>
      <protection/>
    </xf>
    <xf numFmtId="2" fontId="29" fillId="3" borderId="4" xfId="17" applyNumberFormat="1" applyFont="1" applyFill="1" applyBorder="1" applyAlignment="1" applyProtection="1">
      <alignment horizontal="center" vertical="center"/>
      <protection/>
    </xf>
    <xf numFmtId="1" fontId="3" fillId="0" borderId="0" xfId="17" applyNumberFormat="1" applyFont="1" applyFill="1" applyBorder="1" applyAlignment="1" applyProtection="1">
      <alignment horizontal="justify" vertical="center" wrapText="1"/>
      <protection/>
    </xf>
    <xf numFmtId="49" fontId="11" fillId="3" borderId="4" xfId="17" applyNumberFormat="1" applyFont="1" applyFill="1" applyBorder="1" applyAlignment="1" applyProtection="1">
      <alignment horizontal="center" vertical="center"/>
      <protection/>
    </xf>
    <xf numFmtId="0" fontId="11" fillId="3" borderId="4" xfId="17" applyNumberFormat="1" applyFont="1" applyFill="1" applyBorder="1" applyAlignment="1" applyProtection="1">
      <alignment horizontal="justify" vertical="center" wrapText="1"/>
      <protection/>
    </xf>
    <xf numFmtId="0" fontId="0" fillId="4" borderId="0" xfId="17" applyNumberFormat="1" applyFont="1" applyFill="1" applyBorder="1" applyAlignment="1" applyProtection="1">
      <alignment vertical="top"/>
      <protection/>
    </xf>
    <xf numFmtId="1" fontId="11" fillId="5" borderId="4" xfId="17" applyNumberFormat="1" applyFont="1" applyFill="1" applyBorder="1" applyAlignment="1" applyProtection="1">
      <alignment horizontal="justify" vertical="center" wrapText="1"/>
      <protection/>
    </xf>
    <xf numFmtId="1" fontId="35" fillId="5" borderId="4" xfId="17" applyNumberFormat="1" applyFont="1" applyFill="1" applyBorder="1" applyAlignment="1" applyProtection="1">
      <alignment horizontal="center" vertical="center"/>
      <protection/>
    </xf>
    <xf numFmtId="49" fontId="32" fillId="0" borderId="0" xfId="17" applyNumberFormat="1" applyFont="1" applyFill="1" applyBorder="1" applyAlignment="1" applyProtection="1">
      <alignment vertical="top"/>
      <protection/>
    </xf>
    <xf numFmtId="0" fontId="3" fillId="0" borderId="0" xfId="17" applyNumberFormat="1" applyFont="1" applyFill="1" applyBorder="1" applyAlignment="1" applyProtection="1">
      <alignment horizontal="center" vertical="center"/>
      <protection/>
    </xf>
    <xf numFmtId="165" fontId="3" fillId="0" borderId="0" xfId="17" applyNumberFormat="1" applyFont="1" applyFill="1" applyBorder="1" applyAlignment="1" applyProtection="1">
      <alignment horizontal="center" vertical="center"/>
      <protection/>
    </xf>
    <xf numFmtId="49" fontId="0" fillId="0" borderId="0" xfId="17" applyNumberFormat="1" applyFont="1" applyFill="1" applyBorder="1" applyAlignment="1" applyProtection="1">
      <alignment vertical="top"/>
      <protection/>
    </xf>
    <xf numFmtId="0" fontId="3" fillId="0" borderId="0" xfId="17" applyNumberFormat="1" applyFont="1" applyFill="1" applyBorder="1" applyAlignment="1" applyProtection="1">
      <alignment horizontal="center" vertical="center"/>
      <protection/>
    </xf>
    <xf numFmtId="1" fontId="3" fillId="0" borderId="0" xfId="17" applyNumberFormat="1" applyFont="1" applyFill="1" applyBorder="1" applyAlignment="1" applyProtection="1">
      <alignment horizontal="center" vertical="center"/>
      <protection/>
    </xf>
    <xf numFmtId="0" fontId="36" fillId="0" borderId="0" xfId="17" applyNumberFormat="1" applyFont="1" applyFill="1" applyBorder="1" applyAlignment="1" applyProtection="1">
      <alignment horizontal="center" vertical="center"/>
      <protection/>
    </xf>
    <xf numFmtId="0" fontId="3" fillId="0" borderId="0" xfId="17" applyNumberFormat="1" applyFont="1" applyFill="1" applyBorder="1" applyAlignment="1" applyProtection="1">
      <alignment horizontal="left" vertical="center"/>
      <protection/>
    </xf>
    <xf numFmtId="0" fontId="37" fillId="0" borderId="0" xfId="17" applyNumberFormat="1" applyFont="1" applyFill="1" applyBorder="1" applyAlignment="1" applyProtection="1">
      <alignment horizontal="center" vertical="top"/>
      <protection/>
    </xf>
    <xf numFmtId="0" fontId="10" fillId="0" borderId="1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8" xfId="17" applyNumberFormat="1" applyFont="1" applyFill="1" applyBorder="1" applyAlignment="1" applyProtection="1">
      <alignment horizontal="center" vertical="center" wrapText="1"/>
      <protection/>
    </xf>
    <xf numFmtId="0" fontId="11" fillId="0" borderId="4" xfId="17" applyNumberFormat="1" applyFont="1" applyFill="1" applyBorder="1" applyAlignment="1" applyProtection="1">
      <alignment horizontal="center" vertical="center"/>
      <protection/>
    </xf>
    <xf numFmtId="0" fontId="3" fillId="0" borderId="4" xfId="17" applyNumberFormat="1" applyFont="1" applyFill="1" applyBorder="1" applyAlignment="1" applyProtection="1">
      <alignment horizontal="center" vertical="center" wrapText="1"/>
      <protection/>
    </xf>
    <xf numFmtId="0" fontId="3" fillId="0" borderId="4" xfId="17" applyNumberFormat="1" applyFont="1" applyFill="1" applyBorder="1" applyAlignment="1" applyProtection="1">
      <alignment horizontal="center" vertical="center"/>
      <protection/>
    </xf>
    <xf numFmtId="0" fontId="14" fillId="0" borderId="4" xfId="17" applyNumberFormat="1" applyFont="1" applyFill="1" applyBorder="1" applyAlignment="1" applyProtection="1">
      <alignment horizontal="center" vertical="center" wrapText="1"/>
      <protection/>
    </xf>
    <xf numFmtId="49" fontId="26" fillId="0" borderId="19" xfId="17" applyNumberFormat="1" applyFont="1" applyFill="1" applyBorder="1" applyAlignment="1" applyProtection="1">
      <alignment horizontal="center" vertical="center" wrapText="1"/>
      <protection/>
    </xf>
    <xf numFmtId="0" fontId="3" fillId="0" borderId="19" xfId="17" applyNumberFormat="1" applyFont="1" applyFill="1" applyBorder="1" applyAlignment="1" applyProtection="1">
      <alignment horizontal="center" vertical="center" wrapText="1"/>
      <protection/>
    </xf>
    <xf numFmtId="0" fontId="23" fillId="0" borderId="19" xfId="17" applyNumberFormat="1" applyFont="1" applyFill="1" applyBorder="1" applyAlignment="1" applyProtection="1">
      <alignment horizontal="center" vertical="center"/>
      <protection/>
    </xf>
    <xf numFmtId="0" fontId="3" fillId="0" borderId="4" xfId="17" applyNumberFormat="1" applyFont="1" applyFill="1" applyBorder="1" applyAlignment="1" applyProtection="1">
      <alignment horizontal="center" vertical="center" wrapText="1"/>
      <protection/>
    </xf>
    <xf numFmtId="0" fontId="3" fillId="0" borderId="7" xfId="17" applyNumberFormat="1" applyFont="1" applyFill="1" applyBorder="1" applyAlignment="1" applyProtection="1">
      <alignment horizontal="center" vertical="center" wrapText="1"/>
      <protection/>
    </xf>
    <xf numFmtId="49" fontId="26" fillId="0" borderId="20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Currency" xfId="15"/>
    <cellStyle name="Currency [0]" xfId="16"/>
    <cellStyle name="Обычный_21DODATK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SheetLayoutView="50" workbookViewId="0" topLeftCell="A1">
      <selection activeCell="D19" sqref="D19"/>
    </sheetView>
  </sheetViews>
  <sheetFormatPr defaultColWidth="9.140625" defaultRowHeight="12.75"/>
  <cols>
    <col min="2" max="2" width="32.421875" style="1" customWidth="1"/>
    <col min="3" max="3" width="14.140625" style="1" customWidth="1"/>
    <col min="4" max="4" width="15.7109375" style="1" customWidth="1"/>
    <col min="5" max="5" width="12.140625" style="1" customWidth="1"/>
    <col min="6" max="6" width="15.7109375" style="1" customWidth="1"/>
  </cols>
  <sheetData>
    <row r="1" spans="4:6" ht="12.75">
      <c r="D1" s="161" t="s">
        <v>0</v>
      </c>
      <c r="E1" s="161"/>
      <c r="F1" s="161"/>
    </row>
    <row r="2" spans="1:7" ht="15">
      <c r="A2" s="2"/>
      <c r="D2" s="162" t="s">
        <v>1</v>
      </c>
      <c r="E2" s="162"/>
      <c r="F2" s="162"/>
      <c r="G2" s="162"/>
    </row>
    <row r="3" spans="1:7" ht="17.25" customHeight="1">
      <c r="A3" s="3"/>
      <c r="D3" s="163" t="s">
        <v>2</v>
      </c>
      <c r="E3" s="163"/>
      <c r="F3" s="163"/>
      <c r="G3" s="163"/>
    </row>
    <row r="4" spans="1:7" ht="41.25" customHeight="1">
      <c r="A4" s="2"/>
      <c r="D4" s="164" t="s">
        <v>3</v>
      </c>
      <c r="E4" s="164"/>
      <c r="F4" s="164"/>
      <c r="G4" s="4"/>
    </row>
    <row r="5" spans="1:6" ht="18.75" customHeight="1">
      <c r="A5" s="158" t="s">
        <v>4</v>
      </c>
      <c r="B5" s="158"/>
      <c r="C5" s="158"/>
      <c r="D5" s="158"/>
      <c r="E5" s="158"/>
      <c r="F5" s="158"/>
    </row>
    <row r="6" spans="1:6" ht="12.75">
      <c r="A6" s="5"/>
      <c r="F6" s="6"/>
    </row>
    <row r="7" spans="1:2" ht="27.75" customHeight="1">
      <c r="A7" s="159">
        <v>11321200000</v>
      </c>
      <c r="B7" s="159"/>
    </row>
    <row r="8" spans="1:2" ht="21.75" customHeight="1">
      <c r="A8" s="160" t="s">
        <v>5</v>
      </c>
      <c r="B8" s="160"/>
    </row>
    <row r="9" ht="12.75">
      <c r="A9" s="5"/>
    </row>
    <row r="10" spans="1:6" ht="18.75">
      <c r="A10" s="5"/>
      <c r="F10" s="7" t="s">
        <v>6</v>
      </c>
    </row>
    <row r="11" spans="1:6" ht="31.5" customHeight="1">
      <c r="A11" s="155" t="s">
        <v>7</v>
      </c>
      <c r="B11" s="155" t="s">
        <v>8</v>
      </c>
      <c r="C11" s="155" t="s">
        <v>9</v>
      </c>
      <c r="D11" s="155" t="s">
        <v>10</v>
      </c>
      <c r="E11" s="155" t="s">
        <v>11</v>
      </c>
      <c r="F11" s="155"/>
    </row>
    <row r="12" spans="1:6" ht="48" customHeight="1">
      <c r="A12" s="155"/>
      <c r="B12" s="155"/>
      <c r="C12" s="155"/>
      <c r="D12" s="155"/>
      <c r="E12" s="8" t="s">
        <v>12</v>
      </c>
      <c r="F12" s="8" t="s">
        <v>13</v>
      </c>
    </row>
    <row r="13" spans="1:6" ht="22.5" customHeight="1">
      <c r="A13" s="155" t="s">
        <v>14</v>
      </c>
      <c r="B13" s="155"/>
      <c r="C13" s="155"/>
      <c r="D13" s="155"/>
      <c r="E13" s="155"/>
      <c r="F13" s="155"/>
    </row>
    <row r="14" spans="1:6" ht="38.25" customHeight="1">
      <c r="A14" s="9">
        <v>200000</v>
      </c>
      <c r="B14" s="10" t="s">
        <v>15</v>
      </c>
      <c r="C14" s="11">
        <f aca="true" t="shared" si="0" ref="C14:C22">D14+E14</f>
        <v>4286933.37</v>
      </c>
      <c r="D14" s="11">
        <f>D15</f>
        <v>-936117.6299999999</v>
      </c>
      <c r="E14" s="11">
        <f>E15</f>
        <v>5223051</v>
      </c>
      <c r="F14" s="11">
        <f>F15</f>
        <v>5223051</v>
      </c>
    </row>
    <row r="15" spans="1:6" ht="46.5" customHeight="1">
      <c r="A15" s="12">
        <v>208000</v>
      </c>
      <c r="B15" s="13" t="s">
        <v>16</v>
      </c>
      <c r="C15" s="11">
        <f t="shared" si="0"/>
        <v>4286933.37</v>
      </c>
      <c r="D15" s="11">
        <f>D17-D18+D19</f>
        <v>-936117.6299999999</v>
      </c>
      <c r="E15" s="11">
        <f>E17-E18+E19</f>
        <v>5223051</v>
      </c>
      <c r="F15" s="11">
        <f>F17-F18+F19</f>
        <v>5223051</v>
      </c>
    </row>
    <row r="16" spans="1:11" ht="30.75" customHeight="1">
      <c r="A16" s="12"/>
      <c r="B16" s="14" t="s">
        <v>17</v>
      </c>
      <c r="C16" s="11">
        <f t="shared" si="0"/>
        <v>4286933.37</v>
      </c>
      <c r="D16" s="15">
        <f>D17-D18</f>
        <v>4286933.37</v>
      </c>
      <c r="E16" s="15">
        <f>E17-E18</f>
        <v>0</v>
      </c>
      <c r="F16" s="15">
        <f>F17-F18</f>
        <v>0</v>
      </c>
      <c r="K16" s="16"/>
    </row>
    <row r="17" spans="1:6" ht="33.75" customHeight="1">
      <c r="A17" s="17">
        <v>208100</v>
      </c>
      <c r="B17" s="18" t="s">
        <v>18</v>
      </c>
      <c r="C17" s="11">
        <f t="shared" si="0"/>
        <v>4698045.94</v>
      </c>
      <c r="D17" s="19">
        <v>4697326.16</v>
      </c>
      <c r="E17" s="19">
        <v>719.78</v>
      </c>
      <c r="F17" s="20">
        <v>12.78</v>
      </c>
    </row>
    <row r="18" spans="1:6" ht="26.25" customHeight="1">
      <c r="A18" s="17">
        <v>208200</v>
      </c>
      <c r="B18" s="18" t="s">
        <v>19</v>
      </c>
      <c r="C18" s="11">
        <f t="shared" si="0"/>
        <v>411112.57000000007</v>
      </c>
      <c r="D18" s="21">
        <f>D17-744741-71650-1972124.37-905418-593000</f>
        <v>410392.79000000004</v>
      </c>
      <c r="E18" s="21">
        <f>E17</f>
        <v>719.78</v>
      </c>
      <c r="F18" s="22">
        <f>F17</f>
        <v>12.78</v>
      </c>
    </row>
    <row r="19" spans="1:6" ht="62.25">
      <c r="A19" s="17">
        <v>208400</v>
      </c>
      <c r="B19" s="18" t="s">
        <v>20</v>
      </c>
      <c r="C19" s="11">
        <f t="shared" si="0"/>
        <v>0</v>
      </c>
      <c r="D19" s="22">
        <f>-169486-71650+20686-42008-1972124.37-263178-6757-210039-33672+61961-134688+42500-1833150-26000+114374.37-16952-682868</f>
        <v>-5223051</v>
      </c>
      <c r="E19" s="22">
        <f>169486+71650-20686+42008+1972124.37+263178+6757+210039+33672-61961+134688-42500+1833150+26000-114374.37+16952+682868</f>
        <v>5223051</v>
      </c>
      <c r="F19" s="22">
        <f>169486+71650-20686+42008+1972124.37+263178+6757+210039+33672-61961+134688-42500+1833150+26000-114374.37+16952+682868</f>
        <v>5223051</v>
      </c>
    </row>
    <row r="20" spans="1:6" ht="46.5">
      <c r="A20" s="17"/>
      <c r="B20" s="14" t="s">
        <v>21</v>
      </c>
      <c r="C20" s="11">
        <f t="shared" si="0"/>
        <v>0</v>
      </c>
      <c r="D20" s="23">
        <v>-1833150</v>
      </c>
      <c r="E20" s="23">
        <v>1833150</v>
      </c>
      <c r="F20" s="23">
        <v>1833150</v>
      </c>
    </row>
    <row r="21" spans="1:6" ht="35.25" customHeight="1">
      <c r="A21" s="17"/>
      <c r="B21" s="14" t="s">
        <v>22</v>
      </c>
      <c r="C21" s="24">
        <f t="shared" si="0"/>
        <v>0</v>
      </c>
      <c r="D21" s="25">
        <f>-169486+20686-210039+61961-134688+34212.5-682868</f>
        <v>-1080221.5</v>
      </c>
      <c r="E21" s="25">
        <f>169486-20686+210039-61961+134688-34212.5+682868</f>
        <v>1080221.5</v>
      </c>
      <c r="F21" s="25">
        <f>169486-20686+210039-61961+134688-34212.5+682868</f>
        <v>1080221.5</v>
      </c>
    </row>
    <row r="22" spans="1:6" ht="26.25" customHeight="1">
      <c r="A22" s="26" t="s">
        <v>23</v>
      </c>
      <c r="B22" s="10" t="s">
        <v>24</v>
      </c>
      <c r="C22" s="11">
        <f t="shared" si="0"/>
        <v>4286933.37</v>
      </c>
      <c r="D22" s="27">
        <f>D14</f>
        <v>-936117.6299999999</v>
      </c>
      <c r="E22" s="27">
        <f>E14</f>
        <v>5223051</v>
      </c>
      <c r="F22" s="27">
        <f>F14</f>
        <v>5223051</v>
      </c>
    </row>
    <row r="23" spans="1:6" ht="23.25" customHeight="1">
      <c r="A23" s="156" t="s">
        <v>25</v>
      </c>
      <c r="B23" s="156"/>
      <c r="C23" s="156"/>
      <c r="D23" s="156"/>
      <c r="E23" s="156"/>
      <c r="F23" s="156"/>
    </row>
    <row r="24" spans="1:6" ht="33" customHeight="1">
      <c r="A24" s="26">
        <v>600000</v>
      </c>
      <c r="B24" s="10" t="s">
        <v>26</v>
      </c>
      <c r="C24" s="11">
        <f aca="true" t="shared" si="1" ref="C24:C32">D24+E24</f>
        <v>4286933.37</v>
      </c>
      <c r="D24" s="27">
        <f>D25</f>
        <v>-936117.6299999999</v>
      </c>
      <c r="E24" s="27">
        <f>E25</f>
        <v>5223051</v>
      </c>
      <c r="F24" s="27">
        <f>F25</f>
        <v>5223051</v>
      </c>
    </row>
    <row r="25" spans="1:6" ht="36" customHeight="1">
      <c r="A25" s="12">
        <v>602000</v>
      </c>
      <c r="B25" s="13" t="s">
        <v>27</v>
      </c>
      <c r="C25" s="11">
        <f t="shared" si="1"/>
        <v>4286933.37</v>
      </c>
      <c r="D25" s="27">
        <f>D27-D28+D29</f>
        <v>-936117.6299999999</v>
      </c>
      <c r="E25" s="27">
        <f>E27-E28+E29</f>
        <v>5223051</v>
      </c>
      <c r="F25" s="27">
        <f>F27-F28+F29</f>
        <v>5223051</v>
      </c>
    </row>
    <row r="26" spans="1:6" ht="36" customHeight="1">
      <c r="A26" s="12"/>
      <c r="B26" s="14" t="s">
        <v>17</v>
      </c>
      <c r="C26" s="11">
        <f t="shared" si="1"/>
        <v>4286933.37</v>
      </c>
      <c r="D26" s="25">
        <f>D27-D28</f>
        <v>4286933.37</v>
      </c>
      <c r="E26" s="25">
        <f>E27-E28</f>
        <v>0</v>
      </c>
      <c r="F26" s="25">
        <f>F27-F28</f>
        <v>0</v>
      </c>
    </row>
    <row r="27" spans="1:6" ht="36" customHeight="1">
      <c r="A27" s="17">
        <v>602100</v>
      </c>
      <c r="B27" s="18" t="s">
        <v>18</v>
      </c>
      <c r="C27" s="11">
        <f t="shared" si="1"/>
        <v>4698045.94</v>
      </c>
      <c r="D27" s="19">
        <f aca="true" t="shared" si="2" ref="D27:F29">D17</f>
        <v>4697326.16</v>
      </c>
      <c r="E27" s="19">
        <f t="shared" si="2"/>
        <v>719.78</v>
      </c>
      <c r="F27" s="19">
        <f t="shared" si="2"/>
        <v>12.78</v>
      </c>
    </row>
    <row r="28" spans="1:6" ht="21.75" customHeight="1">
      <c r="A28" s="17">
        <v>602200</v>
      </c>
      <c r="B28" s="18" t="s">
        <v>19</v>
      </c>
      <c r="C28" s="11">
        <f t="shared" si="1"/>
        <v>411112.57000000007</v>
      </c>
      <c r="D28" s="19">
        <f t="shared" si="2"/>
        <v>410392.79000000004</v>
      </c>
      <c r="E28" s="19">
        <f t="shared" si="2"/>
        <v>719.78</v>
      </c>
      <c r="F28" s="19">
        <f t="shared" si="2"/>
        <v>12.78</v>
      </c>
    </row>
    <row r="29" spans="1:6" ht="73.5" customHeight="1">
      <c r="A29" s="17">
        <v>602400</v>
      </c>
      <c r="B29" s="18" t="s">
        <v>20</v>
      </c>
      <c r="C29" s="11">
        <f t="shared" si="1"/>
        <v>0</v>
      </c>
      <c r="D29" s="28">
        <f t="shared" si="2"/>
        <v>-5223051</v>
      </c>
      <c r="E29" s="28">
        <f t="shared" si="2"/>
        <v>5223051</v>
      </c>
      <c r="F29" s="28">
        <f t="shared" si="2"/>
        <v>5223051</v>
      </c>
    </row>
    <row r="30" spans="1:6" ht="55.5" customHeight="1">
      <c r="A30" s="17"/>
      <c r="B30" s="14" t="s">
        <v>21</v>
      </c>
      <c r="C30" s="11">
        <f t="shared" si="1"/>
        <v>0</v>
      </c>
      <c r="D30" s="23">
        <v>-1833150</v>
      </c>
      <c r="E30" s="23">
        <v>1833150</v>
      </c>
      <c r="F30" s="23">
        <v>1833150</v>
      </c>
    </row>
    <row r="31" spans="1:6" ht="38.25" customHeight="1">
      <c r="A31" s="17"/>
      <c r="B31" s="14" t="s">
        <v>22</v>
      </c>
      <c r="C31" s="24">
        <f t="shared" si="1"/>
        <v>0</v>
      </c>
      <c r="D31" s="15">
        <f>D21</f>
        <v>-1080221.5</v>
      </c>
      <c r="E31" s="15">
        <f>E21</f>
        <v>1080221.5</v>
      </c>
      <c r="F31" s="15">
        <f>F21</f>
        <v>1080221.5</v>
      </c>
    </row>
    <row r="32" spans="1:6" ht="24.75" customHeight="1">
      <c r="A32" s="26" t="s">
        <v>23</v>
      </c>
      <c r="B32" s="10" t="s">
        <v>24</v>
      </c>
      <c r="C32" s="11">
        <f t="shared" si="1"/>
        <v>4286933.37</v>
      </c>
      <c r="D32" s="11">
        <f>D24</f>
        <v>-936117.6299999999</v>
      </c>
      <c r="E32" s="11">
        <f>E24</f>
        <v>5223051</v>
      </c>
      <c r="F32" s="11">
        <f>F24</f>
        <v>5223051</v>
      </c>
    </row>
    <row r="34" spans="1:6" ht="12.75">
      <c r="A34" s="157" t="s">
        <v>28</v>
      </c>
      <c r="B34" s="157"/>
      <c r="C34" s="157"/>
      <c r="D34" s="157"/>
      <c r="E34" s="157"/>
      <c r="F34" s="157"/>
    </row>
  </sheetData>
  <sheetProtection selectLockedCells="1" selectUnlockedCells="1"/>
  <mergeCells count="15">
    <mergeCell ref="E11:F11"/>
    <mergeCell ref="D1:F1"/>
    <mergeCell ref="D2:G2"/>
    <mergeCell ref="D3:G3"/>
    <mergeCell ref="D4:F4"/>
    <mergeCell ref="A13:F13"/>
    <mergeCell ref="A23:F23"/>
    <mergeCell ref="A34:F34"/>
    <mergeCell ref="A5:F5"/>
    <mergeCell ref="A7:B7"/>
    <mergeCell ref="A8:B8"/>
    <mergeCell ref="A11:A12"/>
    <mergeCell ref="B11:B12"/>
    <mergeCell ref="C11:C12"/>
    <mergeCell ref="D11:D12"/>
  </mergeCells>
  <printOptions/>
  <pageMargins left="0.7875" right="0.7875" top="1.0527777777777778" bottom="1.0527777777777778" header="0.7875" footer="0.7875"/>
  <pageSetup horizontalDpi="300" verticalDpi="300" orientation="portrait" paperSize="9" scale="8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9"/>
  <sheetViews>
    <sheetView tabSelected="1" zoomScale="75" zoomScaleNormal="75" zoomScaleSheetLayoutView="50" workbookViewId="0" topLeftCell="E1">
      <pane ySplit="15" topLeftCell="BM16" activePane="bottomLeft" state="frozen"/>
      <selection pane="topLeft" activeCell="A1" sqref="A1"/>
      <selection pane="bottomLeft" activeCell="N2" sqref="N2:Q2"/>
    </sheetView>
  </sheetViews>
  <sheetFormatPr defaultColWidth="9.140625" defaultRowHeight="12.75"/>
  <cols>
    <col min="1" max="1" width="12.8515625" style="29" customWidth="1"/>
    <col min="2" max="2" width="15.28125" style="29" customWidth="1"/>
    <col min="3" max="3" width="15.28125" style="30" customWidth="1"/>
    <col min="4" max="4" width="103.00390625" style="29" customWidth="1"/>
    <col min="5" max="5" width="15.57421875" style="29" customWidth="1"/>
    <col min="6" max="6" width="15.140625" style="29" customWidth="1"/>
    <col min="7" max="7" width="14.7109375" style="29" customWidth="1"/>
    <col min="8" max="8" width="13.8515625" style="29" customWidth="1"/>
    <col min="9" max="9" width="10.8515625" style="29" customWidth="1"/>
    <col min="10" max="10" width="15.00390625" style="29" customWidth="1"/>
    <col min="11" max="11" width="16.00390625" style="29" customWidth="1"/>
    <col min="12" max="12" width="15.140625" style="29" customWidth="1"/>
    <col min="13" max="14" width="12.57421875" style="29" customWidth="1"/>
    <col min="15" max="15" width="13.00390625" style="29" customWidth="1"/>
    <col min="16" max="17" width="17.421875" style="29" customWidth="1"/>
    <col min="18" max="16384" width="9.140625" style="29" customWidth="1"/>
  </cols>
  <sheetData>
    <row r="1" spans="3:17" ht="23.25" customHeight="1">
      <c r="C1" s="31"/>
      <c r="N1" s="181" t="s">
        <v>29</v>
      </c>
      <c r="O1" s="179"/>
      <c r="P1" s="179"/>
      <c r="Q1" s="179"/>
    </row>
    <row r="2" spans="3:20" ht="23.25" customHeight="1">
      <c r="C2" s="31"/>
      <c r="N2" s="181" t="s">
        <v>252</v>
      </c>
      <c r="O2" s="179"/>
      <c r="P2" s="179"/>
      <c r="Q2" s="179"/>
      <c r="R2" s="180"/>
      <c r="S2" s="180"/>
      <c r="T2" s="180"/>
    </row>
    <row r="3" spans="14:20" ht="15">
      <c r="N3" s="176"/>
      <c r="O3" s="176"/>
      <c r="P3" s="176"/>
      <c r="Q3" s="176"/>
      <c r="R3" s="176"/>
      <c r="S3" s="176"/>
      <c r="T3" s="176"/>
    </row>
    <row r="4" spans="1:17" ht="105.75" customHeight="1">
      <c r="A4" s="177" t="s">
        <v>30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26.25" customHeight="1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3:18" ht="24.75" hidden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4"/>
    </row>
    <row r="7" spans="3:18" ht="24.75" hidden="1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4"/>
    </row>
    <row r="8" spans="3:18" ht="24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34"/>
    </row>
    <row r="9" spans="1:18" ht="22.5" customHeight="1">
      <c r="A9" s="159">
        <v>11321200000</v>
      </c>
      <c r="B9" s="159"/>
      <c r="C9" s="32"/>
      <c r="D9" s="3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4"/>
    </row>
    <row r="10" spans="1:18" ht="26.25" customHeight="1">
      <c r="A10" s="160" t="s">
        <v>5</v>
      </c>
      <c r="B10" s="16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4"/>
    </row>
    <row r="11" ht="13.5">
      <c r="Q11" s="36"/>
    </row>
    <row r="12" spans="1:17" ht="29.25" customHeight="1">
      <c r="A12" s="175" t="s">
        <v>31</v>
      </c>
      <c r="B12" s="175" t="s">
        <v>32</v>
      </c>
      <c r="C12" s="170" t="s">
        <v>33</v>
      </c>
      <c r="D12" s="171" t="s">
        <v>34</v>
      </c>
      <c r="E12" s="172" t="s">
        <v>10</v>
      </c>
      <c r="F12" s="172"/>
      <c r="G12" s="172"/>
      <c r="H12" s="172"/>
      <c r="I12" s="172"/>
      <c r="J12" s="172" t="s">
        <v>11</v>
      </c>
      <c r="K12" s="172"/>
      <c r="L12" s="172"/>
      <c r="M12" s="172"/>
      <c r="N12" s="172"/>
      <c r="O12" s="172"/>
      <c r="P12" s="172"/>
      <c r="Q12" s="165" t="s">
        <v>35</v>
      </c>
    </row>
    <row r="13" spans="1:17" ht="16.5" customHeight="1">
      <c r="A13" s="175"/>
      <c r="B13" s="175"/>
      <c r="C13" s="170"/>
      <c r="D13" s="171"/>
      <c r="E13" s="166" t="s">
        <v>36</v>
      </c>
      <c r="F13" s="167" t="s">
        <v>37</v>
      </c>
      <c r="G13" s="168" t="s">
        <v>38</v>
      </c>
      <c r="H13" s="168"/>
      <c r="I13" s="37"/>
      <c r="J13" s="166" t="s">
        <v>36</v>
      </c>
      <c r="K13" s="167" t="s">
        <v>13</v>
      </c>
      <c r="L13" s="169" t="s">
        <v>39</v>
      </c>
      <c r="M13" s="167" t="s">
        <v>37</v>
      </c>
      <c r="N13" s="168" t="s">
        <v>38</v>
      </c>
      <c r="O13" s="168"/>
      <c r="P13" s="167" t="s">
        <v>40</v>
      </c>
      <c r="Q13" s="165"/>
    </row>
    <row r="14" spans="1:17" ht="16.5" customHeight="1">
      <c r="A14" s="175"/>
      <c r="B14" s="175"/>
      <c r="C14" s="170"/>
      <c r="D14" s="171"/>
      <c r="E14" s="166"/>
      <c r="F14" s="167"/>
      <c r="G14" s="173" t="s">
        <v>41</v>
      </c>
      <c r="H14" s="174" t="s">
        <v>42</v>
      </c>
      <c r="I14" s="167" t="s">
        <v>40</v>
      </c>
      <c r="J14" s="166"/>
      <c r="K14" s="167"/>
      <c r="L14" s="167"/>
      <c r="M14" s="167"/>
      <c r="N14" s="173" t="s">
        <v>41</v>
      </c>
      <c r="O14" s="174" t="s">
        <v>42</v>
      </c>
      <c r="P14" s="167"/>
      <c r="Q14" s="165"/>
    </row>
    <row r="15" spans="1:17" ht="171" customHeight="1">
      <c r="A15" s="175"/>
      <c r="B15" s="175"/>
      <c r="C15" s="170"/>
      <c r="D15" s="171"/>
      <c r="E15" s="166"/>
      <c r="F15" s="167"/>
      <c r="G15" s="173"/>
      <c r="H15" s="174"/>
      <c r="I15" s="167"/>
      <c r="J15" s="166"/>
      <c r="K15" s="167"/>
      <c r="L15" s="169"/>
      <c r="M15" s="169"/>
      <c r="N15" s="173"/>
      <c r="O15" s="174"/>
      <c r="P15" s="167"/>
      <c r="Q15" s="165"/>
    </row>
    <row r="16" spans="1:17" ht="17.25" customHeight="1">
      <c r="A16" s="38">
        <v>1</v>
      </c>
      <c r="B16" s="38">
        <v>2</v>
      </c>
      <c r="C16" s="39" t="s">
        <v>43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7">
        <v>13</v>
      </c>
      <c r="N16" s="37">
        <v>14</v>
      </c>
      <c r="O16" s="37">
        <v>15</v>
      </c>
      <c r="P16" s="37">
        <v>16</v>
      </c>
      <c r="Q16" s="40">
        <v>17</v>
      </c>
    </row>
    <row r="17" spans="1:17" s="46" customFormat="1" ht="17.25" hidden="1">
      <c r="A17" s="41" t="s">
        <v>44</v>
      </c>
      <c r="B17" s="41"/>
      <c r="C17" s="42"/>
      <c r="D17" s="43" t="s">
        <v>45</v>
      </c>
      <c r="E17" s="44">
        <f aca="true" t="shared" si="0" ref="E17:P17">E19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5">
        <f>J17+E17</f>
        <v>0</v>
      </c>
    </row>
    <row r="18" spans="1:17" s="46" customFormat="1" ht="17.25" hidden="1">
      <c r="A18" s="41" t="s">
        <v>46</v>
      </c>
      <c r="B18" s="41"/>
      <c r="C18" s="42"/>
      <c r="D18" s="43" t="s">
        <v>45</v>
      </c>
      <c r="E18" s="44">
        <f aca="true" t="shared" si="1" ref="E18:Q18">E19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</row>
    <row r="19" spans="1:17" ht="63" customHeight="1" hidden="1">
      <c r="A19" s="47" t="s">
        <v>47</v>
      </c>
      <c r="B19" s="47" t="s">
        <v>48</v>
      </c>
      <c r="C19" s="47" t="s">
        <v>49</v>
      </c>
      <c r="D19" s="48" t="s">
        <v>50</v>
      </c>
      <c r="E19" s="49">
        <f>F19+I19</f>
        <v>0</v>
      </c>
      <c r="F19" s="50">
        <v>0</v>
      </c>
      <c r="G19" s="50"/>
      <c r="H19" s="50"/>
      <c r="I19" s="50"/>
      <c r="J19" s="49">
        <f>M19+P19</f>
        <v>0</v>
      </c>
      <c r="K19" s="50"/>
      <c r="L19" s="50"/>
      <c r="M19" s="50"/>
      <c r="N19" s="50"/>
      <c r="O19" s="50"/>
      <c r="P19" s="50"/>
      <c r="Q19" s="45">
        <f>J19+E19</f>
        <v>0</v>
      </c>
    </row>
    <row r="20" spans="1:17" s="46" customFormat="1" ht="21.75" customHeight="1">
      <c r="A20" s="41" t="s">
        <v>51</v>
      </c>
      <c r="B20" s="41"/>
      <c r="C20" s="51"/>
      <c r="D20" s="43" t="s">
        <v>52</v>
      </c>
      <c r="E20" s="44">
        <f aca="true" t="shared" si="2" ref="E20:P20">E21</f>
        <v>593000</v>
      </c>
      <c r="F20" s="44">
        <f t="shared" si="2"/>
        <v>593000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  <c r="L20" s="44">
        <f t="shared" si="2"/>
        <v>0</v>
      </c>
      <c r="M20" s="44">
        <f t="shared" si="2"/>
        <v>0</v>
      </c>
      <c r="N20" s="44">
        <f t="shared" si="2"/>
        <v>0</v>
      </c>
      <c r="O20" s="44">
        <f t="shared" si="2"/>
        <v>0</v>
      </c>
      <c r="P20" s="44">
        <f t="shared" si="2"/>
        <v>0</v>
      </c>
      <c r="Q20" s="45">
        <f aca="true" t="shared" si="3" ref="Q20:Q40">E20+J20</f>
        <v>593000</v>
      </c>
    </row>
    <row r="21" spans="1:17" s="46" customFormat="1" ht="23.25" customHeight="1">
      <c r="A21" s="41" t="s">
        <v>53</v>
      </c>
      <c r="B21" s="41"/>
      <c r="C21" s="51"/>
      <c r="D21" s="43" t="s">
        <v>52</v>
      </c>
      <c r="E21" s="44">
        <f aca="true" t="shared" si="4" ref="E21:P21">E23+E24+E26+E28+E30+E32+E33+E34+E35+E36+E38+E39</f>
        <v>593000</v>
      </c>
      <c r="F21" s="44">
        <f t="shared" si="4"/>
        <v>593000</v>
      </c>
      <c r="G21" s="44">
        <f t="shared" si="4"/>
        <v>0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4">
        <f t="shared" si="4"/>
        <v>0</v>
      </c>
      <c r="Q21" s="45">
        <f t="shared" si="3"/>
        <v>593000</v>
      </c>
    </row>
    <row r="22" spans="1:17" s="46" customFormat="1" ht="21.75" customHeight="1" hidden="1">
      <c r="A22" s="52"/>
      <c r="B22" s="52"/>
      <c r="C22" s="53"/>
      <c r="D22" s="54" t="s">
        <v>54</v>
      </c>
      <c r="E22" s="49">
        <f aca="true" t="shared" si="5" ref="E22:E39">F22+I22</f>
        <v>0</v>
      </c>
      <c r="F22" s="55"/>
      <c r="G22" s="55">
        <f>G25</f>
        <v>0</v>
      </c>
      <c r="H22" s="55">
        <f>H25</f>
        <v>0</v>
      </c>
      <c r="I22" s="55">
        <f>I25</f>
        <v>0</v>
      </c>
      <c r="J22" s="56">
        <f aca="true" t="shared" si="6" ref="J22:J39">M22+P22</f>
        <v>0</v>
      </c>
      <c r="K22" s="55">
        <f aca="true" t="shared" si="7" ref="K22:P22">K37</f>
        <v>0</v>
      </c>
      <c r="L22" s="55">
        <f t="shared" si="7"/>
        <v>0</v>
      </c>
      <c r="M22" s="55">
        <f t="shared" si="7"/>
        <v>0</v>
      </c>
      <c r="N22" s="55">
        <f t="shared" si="7"/>
        <v>0</v>
      </c>
      <c r="O22" s="55">
        <f t="shared" si="7"/>
        <v>0</v>
      </c>
      <c r="P22" s="55">
        <f t="shared" si="7"/>
        <v>0</v>
      </c>
      <c r="Q22" s="45">
        <f t="shared" si="3"/>
        <v>0</v>
      </c>
    </row>
    <row r="23" spans="1:17" s="46" customFormat="1" ht="21.75" customHeight="1" hidden="1">
      <c r="A23" s="47" t="s">
        <v>55</v>
      </c>
      <c r="B23" s="47" t="s">
        <v>56</v>
      </c>
      <c r="C23" s="47" t="s">
        <v>57</v>
      </c>
      <c r="D23" s="48" t="s">
        <v>58</v>
      </c>
      <c r="E23" s="49">
        <f t="shared" si="5"/>
        <v>0</v>
      </c>
      <c r="F23" s="50">
        <v>0</v>
      </c>
      <c r="G23" s="55"/>
      <c r="H23" s="55"/>
      <c r="I23" s="55"/>
      <c r="J23" s="49">
        <f t="shared" si="6"/>
        <v>0</v>
      </c>
      <c r="K23" s="55"/>
      <c r="L23" s="55"/>
      <c r="M23" s="55"/>
      <c r="N23" s="55"/>
      <c r="O23" s="55"/>
      <c r="P23" s="55"/>
      <c r="Q23" s="45">
        <f t="shared" si="3"/>
        <v>0</v>
      </c>
    </row>
    <row r="24" spans="1:17" ht="27.75" customHeight="1" hidden="1">
      <c r="A24" s="47" t="s">
        <v>59</v>
      </c>
      <c r="B24" s="47" t="s">
        <v>60</v>
      </c>
      <c r="C24" s="47" t="s">
        <v>61</v>
      </c>
      <c r="D24" s="48" t="s">
        <v>62</v>
      </c>
      <c r="E24" s="49">
        <f t="shared" si="5"/>
        <v>0</v>
      </c>
      <c r="F24" s="50">
        <v>0</v>
      </c>
      <c r="G24" s="50"/>
      <c r="H24" s="50"/>
      <c r="I24" s="49"/>
      <c r="J24" s="49">
        <f t="shared" si="6"/>
        <v>0</v>
      </c>
      <c r="K24" s="50"/>
      <c r="L24" s="50"/>
      <c r="M24" s="50"/>
      <c r="N24" s="50"/>
      <c r="O24" s="49"/>
      <c r="P24" s="49"/>
      <c r="Q24" s="45">
        <f t="shared" si="3"/>
        <v>0</v>
      </c>
    </row>
    <row r="25" spans="1:17" ht="73.5" customHeight="1" hidden="1">
      <c r="A25" s="47"/>
      <c r="B25" s="47"/>
      <c r="C25" s="47"/>
      <c r="D25" s="54" t="s">
        <v>63</v>
      </c>
      <c r="E25" s="49">
        <f t="shared" si="5"/>
        <v>0</v>
      </c>
      <c r="F25" s="55"/>
      <c r="G25" s="50"/>
      <c r="H25" s="50"/>
      <c r="I25" s="49"/>
      <c r="J25" s="49">
        <f t="shared" si="6"/>
        <v>0</v>
      </c>
      <c r="K25" s="50"/>
      <c r="L25" s="50"/>
      <c r="M25" s="50"/>
      <c r="N25" s="50"/>
      <c r="O25" s="49"/>
      <c r="P25" s="49"/>
      <c r="Q25" s="45">
        <f t="shared" si="3"/>
        <v>0</v>
      </c>
    </row>
    <row r="26" spans="1:17" ht="43.5" customHeight="1" hidden="1">
      <c r="A26" s="47" t="s">
        <v>64</v>
      </c>
      <c r="B26" s="47" t="s">
        <v>65</v>
      </c>
      <c r="C26" s="47" t="s">
        <v>66</v>
      </c>
      <c r="D26" s="48" t="s">
        <v>67</v>
      </c>
      <c r="E26" s="49">
        <f t="shared" si="5"/>
        <v>0</v>
      </c>
      <c r="F26" s="50"/>
      <c r="G26" s="50"/>
      <c r="H26" s="50"/>
      <c r="I26" s="49"/>
      <c r="J26" s="49">
        <f t="shared" si="6"/>
        <v>0</v>
      </c>
      <c r="K26" s="49"/>
      <c r="L26" s="49"/>
      <c r="M26" s="49"/>
      <c r="N26" s="49"/>
      <c r="O26" s="49"/>
      <c r="P26" s="49"/>
      <c r="Q26" s="45">
        <f t="shared" si="3"/>
        <v>0</v>
      </c>
    </row>
    <row r="27" spans="1:17" ht="26.25" customHeight="1" hidden="1">
      <c r="A27" s="47"/>
      <c r="B27" s="47"/>
      <c r="C27" s="47"/>
      <c r="D27" s="54" t="s">
        <v>68</v>
      </c>
      <c r="E27" s="49">
        <f t="shared" si="5"/>
        <v>0</v>
      </c>
      <c r="F27" s="55"/>
      <c r="G27" s="50"/>
      <c r="H27" s="50"/>
      <c r="I27" s="49"/>
      <c r="J27" s="49">
        <f t="shared" si="6"/>
        <v>0</v>
      </c>
      <c r="K27" s="49"/>
      <c r="L27" s="49"/>
      <c r="M27" s="49"/>
      <c r="N27" s="49"/>
      <c r="O27" s="49"/>
      <c r="P27" s="49"/>
      <c r="Q27" s="45">
        <f t="shared" si="3"/>
        <v>0</v>
      </c>
    </row>
    <row r="28" spans="1:17" ht="34.5" customHeight="1" hidden="1">
      <c r="A28" s="47" t="s">
        <v>69</v>
      </c>
      <c r="B28" s="47" t="s">
        <v>70</v>
      </c>
      <c r="C28" s="47" t="s">
        <v>71</v>
      </c>
      <c r="D28" s="48" t="s">
        <v>72</v>
      </c>
      <c r="E28" s="49">
        <f t="shared" si="5"/>
        <v>0</v>
      </c>
      <c r="F28" s="50"/>
      <c r="G28" s="50"/>
      <c r="H28" s="50"/>
      <c r="I28" s="49"/>
      <c r="J28" s="49">
        <f t="shared" si="6"/>
        <v>0</v>
      </c>
      <c r="K28" s="49"/>
      <c r="L28" s="49"/>
      <c r="M28" s="49"/>
      <c r="N28" s="49"/>
      <c r="O28" s="49"/>
      <c r="P28" s="49"/>
      <c r="Q28" s="45">
        <f t="shared" si="3"/>
        <v>0</v>
      </c>
    </row>
    <row r="29" spans="1:17" ht="66" customHeight="1" hidden="1">
      <c r="A29" s="57"/>
      <c r="B29" s="57"/>
      <c r="C29" s="57"/>
      <c r="D29" s="54" t="s">
        <v>63</v>
      </c>
      <c r="E29" s="56">
        <f t="shared" si="5"/>
        <v>0</v>
      </c>
      <c r="F29" s="55"/>
      <c r="G29" s="50"/>
      <c r="H29" s="50"/>
      <c r="I29" s="49"/>
      <c r="J29" s="49">
        <f t="shared" si="6"/>
        <v>0</v>
      </c>
      <c r="K29" s="49"/>
      <c r="L29" s="49"/>
      <c r="M29" s="49"/>
      <c r="N29" s="49"/>
      <c r="O29" s="49"/>
      <c r="P29" s="49"/>
      <c r="Q29" s="45">
        <f t="shared" si="3"/>
        <v>0</v>
      </c>
    </row>
    <row r="30" spans="1:17" ht="34.5" customHeight="1" hidden="1">
      <c r="A30" s="47" t="s">
        <v>73</v>
      </c>
      <c r="B30" s="47" t="s">
        <v>74</v>
      </c>
      <c r="C30" s="47" t="s">
        <v>71</v>
      </c>
      <c r="D30" s="48" t="s">
        <v>75</v>
      </c>
      <c r="E30" s="49">
        <f t="shared" si="5"/>
        <v>0</v>
      </c>
      <c r="F30" s="50"/>
      <c r="G30" s="50"/>
      <c r="H30" s="50"/>
      <c r="I30" s="49"/>
      <c r="J30" s="49">
        <f t="shared" si="6"/>
        <v>0</v>
      </c>
      <c r="K30" s="49"/>
      <c r="L30" s="49"/>
      <c r="M30" s="49"/>
      <c r="N30" s="49"/>
      <c r="O30" s="49"/>
      <c r="P30" s="49"/>
      <c r="Q30" s="45">
        <f t="shared" si="3"/>
        <v>0</v>
      </c>
    </row>
    <row r="31" spans="1:17" ht="55.5" customHeight="1" hidden="1">
      <c r="A31" s="57"/>
      <c r="B31" s="57"/>
      <c r="C31" s="57"/>
      <c r="D31" s="54" t="s">
        <v>76</v>
      </c>
      <c r="E31" s="56">
        <f t="shared" si="5"/>
        <v>0</v>
      </c>
      <c r="F31" s="55"/>
      <c r="G31" s="50"/>
      <c r="H31" s="50"/>
      <c r="I31" s="49"/>
      <c r="J31" s="49">
        <f t="shared" si="6"/>
        <v>0</v>
      </c>
      <c r="K31" s="49"/>
      <c r="L31" s="49"/>
      <c r="M31" s="49"/>
      <c r="N31" s="49"/>
      <c r="O31" s="49"/>
      <c r="P31" s="49"/>
      <c r="Q31" s="45">
        <f t="shared" si="3"/>
        <v>0</v>
      </c>
    </row>
    <row r="32" spans="1:17" ht="43.5" customHeight="1" hidden="1">
      <c r="A32" s="47" t="s">
        <v>77</v>
      </c>
      <c r="B32" s="47" t="s">
        <v>78</v>
      </c>
      <c r="C32" s="47" t="s">
        <v>79</v>
      </c>
      <c r="D32" s="48" t="s">
        <v>80</v>
      </c>
      <c r="E32" s="49">
        <f t="shared" si="5"/>
        <v>0</v>
      </c>
      <c r="F32" s="50"/>
      <c r="G32" s="50"/>
      <c r="H32" s="50"/>
      <c r="I32" s="49"/>
      <c r="J32" s="49">
        <f t="shared" si="6"/>
        <v>0</v>
      </c>
      <c r="K32" s="50"/>
      <c r="L32" s="50"/>
      <c r="M32" s="50"/>
      <c r="N32" s="50"/>
      <c r="O32" s="50"/>
      <c r="P32" s="50"/>
      <c r="Q32" s="45">
        <f t="shared" si="3"/>
        <v>0</v>
      </c>
    </row>
    <row r="33" spans="1:17" ht="31.5" customHeight="1" hidden="1">
      <c r="A33" s="47" t="s">
        <v>81</v>
      </c>
      <c r="B33" s="47" t="s">
        <v>82</v>
      </c>
      <c r="C33" s="47" t="s">
        <v>83</v>
      </c>
      <c r="D33" s="48" t="s">
        <v>84</v>
      </c>
      <c r="E33" s="49">
        <f t="shared" si="5"/>
        <v>0</v>
      </c>
      <c r="F33" s="50"/>
      <c r="G33" s="50"/>
      <c r="H33" s="50"/>
      <c r="I33" s="49"/>
      <c r="J33" s="49">
        <f t="shared" si="6"/>
        <v>0</v>
      </c>
      <c r="K33" s="50"/>
      <c r="L33" s="50"/>
      <c r="M33" s="50"/>
      <c r="N33" s="50"/>
      <c r="O33" s="50"/>
      <c r="P33" s="50"/>
      <c r="Q33" s="45">
        <f t="shared" si="3"/>
        <v>0</v>
      </c>
    </row>
    <row r="34" spans="1:17" ht="38.25" customHeight="1" hidden="1">
      <c r="A34" s="47" t="s">
        <v>85</v>
      </c>
      <c r="B34" s="47" t="s">
        <v>86</v>
      </c>
      <c r="C34" s="47" t="s">
        <v>83</v>
      </c>
      <c r="D34" s="48" t="s">
        <v>87</v>
      </c>
      <c r="E34" s="49">
        <f t="shared" si="5"/>
        <v>0</v>
      </c>
      <c r="F34" s="58">
        <v>0</v>
      </c>
      <c r="G34" s="50"/>
      <c r="H34" s="50"/>
      <c r="I34" s="50"/>
      <c r="J34" s="49">
        <f t="shared" si="6"/>
        <v>0</v>
      </c>
      <c r="K34" s="50"/>
      <c r="L34" s="50"/>
      <c r="M34" s="50"/>
      <c r="N34" s="50"/>
      <c r="O34" s="50"/>
      <c r="P34" s="50"/>
      <c r="Q34" s="45">
        <f t="shared" si="3"/>
        <v>0</v>
      </c>
    </row>
    <row r="35" spans="1:17" ht="44.25" customHeight="1" hidden="1">
      <c r="A35" s="47" t="s">
        <v>88</v>
      </c>
      <c r="B35" s="47" t="s">
        <v>89</v>
      </c>
      <c r="C35" s="47" t="s">
        <v>90</v>
      </c>
      <c r="D35" s="48" t="s">
        <v>91</v>
      </c>
      <c r="E35" s="49">
        <f t="shared" si="5"/>
        <v>0</v>
      </c>
      <c r="F35" s="50">
        <v>0</v>
      </c>
      <c r="G35" s="50"/>
      <c r="H35" s="50"/>
      <c r="I35" s="50"/>
      <c r="J35" s="49">
        <f t="shared" si="6"/>
        <v>0</v>
      </c>
      <c r="K35" s="50"/>
      <c r="L35" s="50"/>
      <c r="M35" s="50"/>
      <c r="N35" s="50"/>
      <c r="O35" s="50"/>
      <c r="P35" s="50"/>
      <c r="Q35" s="45">
        <f t="shared" si="3"/>
        <v>0</v>
      </c>
    </row>
    <row r="36" spans="1:17" ht="33.75" customHeight="1">
      <c r="A36" s="59" t="s">
        <v>92</v>
      </c>
      <c r="B36" s="60" t="s">
        <v>93</v>
      </c>
      <c r="C36" s="60" t="s">
        <v>56</v>
      </c>
      <c r="D36" s="61" t="s">
        <v>94</v>
      </c>
      <c r="E36" s="49">
        <f t="shared" si="5"/>
        <v>593000</v>
      </c>
      <c r="F36" s="50">
        <v>593000</v>
      </c>
      <c r="G36" s="50"/>
      <c r="H36" s="50"/>
      <c r="I36" s="50"/>
      <c r="J36" s="49">
        <f t="shared" si="6"/>
        <v>0</v>
      </c>
      <c r="K36" s="50"/>
      <c r="L36" s="50"/>
      <c r="M36" s="50"/>
      <c r="N36" s="50"/>
      <c r="O36" s="50"/>
      <c r="P36" s="50"/>
      <c r="Q36" s="62">
        <f t="shared" si="3"/>
        <v>593000</v>
      </c>
    </row>
    <row r="37" spans="1:17" ht="66.75" customHeight="1" hidden="1">
      <c r="A37" s="59"/>
      <c r="B37" s="63"/>
      <c r="C37" s="63"/>
      <c r="D37" s="64" t="s">
        <v>95</v>
      </c>
      <c r="E37" s="65">
        <f t="shared" si="5"/>
        <v>0</v>
      </c>
      <c r="F37" s="66"/>
      <c r="G37" s="66"/>
      <c r="H37" s="66"/>
      <c r="I37" s="66"/>
      <c r="J37" s="65">
        <f t="shared" si="6"/>
        <v>0</v>
      </c>
      <c r="K37" s="66"/>
      <c r="L37" s="66"/>
      <c r="M37" s="66"/>
      <c r="N37" s="66"/>
      <c r="O37" s="66"/>
      <c r="P37" s="66"/>
      <c r="Q37" s="62">
        <f t="shared" si="3"/>
        <v>0</v>
      </c>
    </row>
    <row r="38" spans="1:17" ht="33.75" customHeight="1" hidden="1">
      <c r="A38" s="47" t="s">
        <v>96</v>
      </c>
      <c r="B38" s="47" t="s">
        <v>97</v>
      </c>
      <c r="C38" s="47" t="s">
        <v>98</v>
      </c>
      <c r="D38" s="48" t="s">
        <v>99</v>
      </c>
      <c r="E38" s="49">
        <f t="shared" si="5"/>
        <v>0</v>
      </c>
      <c r="F38" s="50"/>
      <c r="G38" s="50"/>
      <c r="H38" s="50"/>
      <c r="I38" s="50"/>
      <c r="J38" s="49">
        <f t="shared" si="6"/>
        <v>0</v>
      </c>
      <c r="K38" s="50"/>
      <c r="L38" s="50"/>
      <c r="M38" s="50"/>
      <c r="N38" s="50"/>
      <c r="O38" s="50"/>
      <c r="P38" s="50"/>
      <c r="Q38" s="45">
        <f t="shared" si="3"/>
        <v>0</v>
      </c>
    </row>
    <row r="39" spans="1:17" ht="45.75" customHeight="1" hidden="1">
      <c r="A39" s="59" t="s">
        <v>92</v>
      </c>
      <c r="B39" s="59" t="s">
        <v>93</v>
      </c>
      <c r="C39" s="47" t="s">
        <v>56</v>
      </c>
      <c r="D39" s="67" t="s">
        <v>94</v>
      </c>
      <c r="E39" s="49">
        <f t="shared" si="5"/>
        <v>0</v>
      </c>
      <c r="F39" s="68"/>
      <c r="G39" s="50"/>
      <c r="H39" s="50"/>
      <c r="I39" s="50"/>
      <c r="J39" s="65">
        <f t="shared" si="6"/>
        <v>0</v>
      </c>
      <c r="K39" s="50"/>
      <c r="L39" s="50"/>
      <c r="M39" s="50"/>
      <c r="N39" s="50"/>
      <c r="O39" s="50"/>
      <c r="P39" s="50"/>
      <c r="Q39" s="62">
        <f t="shared" si="3"/>
        <v>0</v>
      </c>
    </row>
    <row r="40" spans="1:17" ht="36.75" customHeight="1" hidden="1">
      <c r="A40" s="69" t="s">
        <v>100</v>
      </c>
      <c r="B40" s="69"/>
      <c r="C40" s="51"/>
      <c r="D40" s="43" t="s">
        <v>101</v>
      </c>
      <c r="E40" s="70">
        <f aca="true" t="shared" si="8" ref="E40:P40">E41</f>
        <v>0</v>
      </c>
      <c r="F40" s="70">
        <f t="shared" si="8"/>
        <v>0</v>
      </c>
      <c r="G40" s="70">
        <f t="shared" si="8"/>
        <v>0</v>
      </c>
      <c r="H40" s="70">
        <f t="shared" si="8"/>
        <v>0</v>
      </c>
      <c r="I40" s="70">
        <f t="shared" si="8"/>
        <v>0</v>
      </c>
      <c r="J40" s="70">
        <f t="shared" si="8"/>
        <v>0</v>
      </c>
      <c r="K40" s="70">
        <f t="shared" si="8"/>
        <v>0</v>
      </c>
      <c r="L40" s="70">
        <f t="shared" si="8"/>
        <v>0</v>
      </c>
      <c r="M40" s="70">
        <f t="shared" si="8"/>
        <v>0</v>
      </c>
      <c r="N40" s="70">
        <f t="shared" si="8"/>
        <v>0</v>
      </c>
      <c r="O40" s="70">
        <f t="shared" si="8"/>
        <v>0</v>
      </c>
      <c r="P40" s="70">
        <f t="shared" si="8"/>
        <v>0</v>
      </c>
      <c r="Q40" s="62">
        <f t="shared" si="3"/>
        <v>0</v>
      </c>
    </row>
    <row r="41" spans="1:17" ht="36" customHeight="1" hidden="1">
      <c r="A41" s="69" t="s">
        <v>102</v>
      </c>
      <c r="B41" s="69"/>
      <c r="C41" s="51"/>
      <c r="D41" s="43" t="s">
        <v>101</v>
      </c>
      <c r="E41" s="70">
        <f aca="true" t="shared" si="9" ref="E41:Q41">E44+E49+E50+E51+E52+E54+E56</f>
        <v>0</v>
      </c>
      <c r="F41" s="70">
        <f t="shared" si="9"/>
        <v>0</v>
      </c>
      <c r="G41" s="70">
        <f t="shared" si="9"/>
        <v>0</v>
      </c>
      <c r="H41" s="70">
        <f t="shared" si="9"/>
        <v>0</v>
      </c>
      <c r="I41" s="70">
        <f t="shared" si="9"/>
        <v>0</v>
      </c>
      <c r="J41" s="70">
        <f t="shared" si="9"/>
        <v>0</v>
      </c>
      <c r="K41" s="70">
        <f t="shared" si="9"/>
        <v>0</v>
      </c>
      <c r="L41" s="70">
        <f t="shared" si="9"/>
        <v>0</v>
      </c>
      <c r="M41" s="70">
        <f t="shared" si="9"/>
        <v>0</v>
      </c>
      <c r="N41" s="70">
        <f t="shared" si="9"/>
        <v>0</v>
      </c>
      <c r="O41" s="70">
        <f t="shared" si="9"/>
        <v>0</v>
      </c>
      <c r="P41" s="70">
        <f t="shared" si="9"/>
        <v>0</v>
      </c>
      <c r="Q41" s="70">
        <f t="shared" si="9"/>
        <v>0</v>
      </c>
    </row>
    <row r="42" spans="1:17" ht="18.75" customHeight="1" hidden="1">
      <c r="A42" s="52"/>
      <c r="B42" s="52"/>
      <c r="C42" s="53"/>
      <c r="D42" s="54" t="s">
        <v>54</v>
      </c>
      <c r="E42" s="71">
        <f aca="true" t="shared" si="10" ref="E42:E52">F42+I42</f>
        <v>0</v>
      </c>
      <c r="F42" s="72"/>
      <c r="G42" s="72"/>
      <c r="H42" s="72"/>
      <c r="I42" s="72">
        <f>I45</f>
        <v>0</v>
      </c>
      <c r="J42" s="71">
        <f aca="true" t="shared" si="11" ref="J42:J47">M42+P42</f>
        <v>0</v>
      </c>
      <c r="K42" s="72"/>
      <c r="L42" s="72"/>
      <c r="M42" s="72"/>
      <c r="N42" s="72"/>
      <c r="O42" s="72"/>
      <c r="P42" s="72"/>
      <c r="Q42" s="62">
        <f aca="true" t="shared" si="12" ref="Q42:Q47">E42+J42</f>
        <v>0</v>
      </c>
    </row>
    <row r="43" spans="1:17" ht="18.75" customHeight="1" hidden="1">
      <c r="A43" s="52"/>
      <c r="B43" s="52"/>
      <c r="C43" s="73" t="s">
        <v>103</v>
      </c>
      <c r="D43" s="74" t="s">
        <v>104</v>
      </c>
      <c r="E43" s="71">
        <f t="shared" si="10"/>
        <v>0</v>
      </c>
      <c r="F43" s="72"/>
      <c r="G43" s="72"/>
      <c r="H43" s="72"/>
      <c r="I43" s="72"/>
      <c r="J43" s="71">
        <f t="shared" si="11"/>
        <v>0</v>
      </c>
      <c r="K43" s="72"/>
      <c r="L43" s="72"/>
      <c r="M43" s="72"/>
      <c r="N43" s="72"/>
      <c r="O43" s="72"/>
      <c r="P43" s="72"/>
      <c r="Q43" s="62">
        <f t="shared" si="12"/>
        <v>0</v>
      </c>
    </row>
    <row r="44" spans="1:17" ht="57" customHeight="1" hidden="1">
      <c r="A44" s="47" t="s">
        <v>105</v>
      </c>
      <c r="B44" s="47" t="s">
        <v>79</v>
      </c>
      <c r="C44" s="47" t="s">
        <v>106</v>
      </c>
      <c r="D44" s="48" t="s">
        <v>107</v>
      </c>
      <c r="E44" s="71">
        <f t="shared" si="10"/>
        <v>0</v>
      </c>
      <c r="F44" s="75"/>
      <c r="G44" s="75"/>
      <c r="H44" s="75"/>
      <c r="I44" s="76"/>
      <c r="J44" s="71">
        <f t="shared" si="11"/>
        <v>0</v>
      </c>
      <c r="K44" s="75"/>
      <c r="L44" s="75"/>
      <c r="M44" s="75"/>
      <c r="N44" s="75"/>
      <c r="O44" s="75"/>
      <c r="P44" s="76"/>
      <c r="Q44" s="62">
        <f t="shared" si="12"/>
        <v>0</v>
      </c>
    </row>
    <row r="45" spans="1:17" ht="63" customHeight="1" hidden="1">
      <c r="A45" s="47"/>
      <c r="B45" s="47"/>
      <c r="C45" s="47"/>
      <c r="D45" s="54" t="s">
        <v>108</v>
      </c>
      <c r="E45" s="77">
        <f t="shared" si="10"/>
        <v>0</v>
      </c>
      <c r="F45" s="72"/>
      <c r="G45" s="72"/>
      <c r="H45" s="72"/>
      <c r="I45" s="75"/>
      <c r="J45" s="71">
        <f t="shared" si="11"/>
        <v>0</v>
      </c>
      <c r="K45" s="75"/>
      <c r="L45" s="75"/>
      <c r="M45" s="75"/>
      <c r="N45" s="75"/>
      <c r="O45" s="75"/>
      <c r="P45" s="76"/>
      <c r="Q45" s="62">
        <f t="shared" si="12"/>
        <v>0</v>
      </c>
    </row>
    <row r="46" spans="1:17" ht="37.5" customHeight="1" hidden="1">
      <c r="A46" s="47"/>
      <c r="B46" s="47"/>
      <c r="C46" s="47"/>
      <c r="D46" s="54" t="s">
        <v>109</v>
      </c>
      <c r="E46" s="49">
        <f t="shared" si="10"/>
        <v>0</v>
      </c>
      <c r="F46" s="55"/>
      <c r="G46" s="55"/>
      <c r="H46" s="55"/>
      <c r="I46" s="58"/>
      <c r="J46" s="49">
        <f t="shared" si="11"/>
        <v>0</v>
      </c>
      <c r="K46" s="50"/>
      <c r="L46" s="50"/>
      <c r="M46" s="50"/>
      <c r="N46" s="50"/>
      <c r="O46" s="50"/>
      <c r="P46" s="58"/>
      <c r="Q46" s="45">
        <f t="shared" si="12"/>
        <v>0</v>
      </c>
    </row>
    <row r="47" spans="1:17" ht="58.5" customHeight="1" hidden="1">
      <c r="A47" s="47"/>
      <c r="B47" s="47"/>
      <c r="C47" s="47"/>
      <c r="D47" s="54" t="s">
        <v>110</v>
      </c>
      <c r="E47" s="49">
        <f t="shared" si="10"/>
        <v>0</v>
      </c>
      <c r="F47" s="55"/>
      <c r="G47" s="55"/>
      <c r="H47" s="55"/>
      <c r="I47" s="58"/>
      <c r="J47" s="49">
        <f t="shared" si="11"/>
        <v>0</v>
      </c>
      <c r="K47" s="50"/>
      <c r="L47" s="50"/>
      <c r="M47" s="50"/>
      <c r="N47" s="50"/>
      <c r="O47" s="50"/>
      <c r="P47" s="58"/>
      <c r="Q47" s="45">
        <f t="shared" si="12"/>
        <v>0</v>
      </c>
    </row>
    <row r="48" spans="1:17" ht="58.5" customHeight="1" hidden="1">
      <c r="A48" s="47"/>
      <c r="B48" s="47"/>
      <c r="C48" s="47"/>
      <c r="D48" s="54" t="s">
        <v>111</v>
      </c>
      <c r="E48" s="71">
        <f t="shared" si="10"/>
        <v>0</v>
      </c>
      <c r="F48" s="72"/>
      <c r="G48" s="72"/>
      <c r="H48" s="72"/>
      <c r="I48" s="76"/>
      <c r="J48" s="71"/>
      <c r="K48" s="75"/>
      <c r="L48" s="75"/>
      <c r="M48" s="75"/>
      <c r="N48" s="75"/>
      <c r="O48" s="75"/>
      <c r="P48" s="76"/>
      <c r="Q48" s="62"/>
    </row>
    <row r="49" spans="1:17" ht="33" customHeight="1" hidden="1">
      <c r="A49" s="47" t="s">
        <v>112</v>
      </c>
      <c r="B49" s="47" t="s">
        <v>113</v>
      </c>
      <c r="C49" s="47" t="s">
        <v>114</v>
      </c>
      <c r="D49" s="48" t="s">
        <v>115</v>
      </c>
      <c r="E49" s="49">
        <f t="shared" si="10"/>
        <v>0</v>
      </c>
      <c r="F49" s="50"/>
      <c r="G49" s="50"/>
      <c r="H49" s="50"/>
      <c r="I49" s="58"/>
      <c r="J49" s="49">
        <f aca="true" t="shared" si="13" ref="J49:J57">M49+P49</f>
        <v>0</v>
      </c>
      <c r="K49" s="50"/>
      <c r="L49" s="50"/>
      <c r="M49" s="50"/>
      <c r="N49" s="50"/>
      <c r="O49" s="50"/>
      <c r="P49" s="58"/>
      <c r="Q49" s="45">
        <f aca="true" t="shared" si="14" ref="Q49:Q58">E49+J49</f>
        <v>0</v>
      </c>
    </row>
    <row r="50" spans="1:17" ht="27.75" customHeight="1" hidden="1">
      <c r="A50" s="47" t="s">
        <v>116</v>
      </c>
      <c r="B50" s="47" t="s">
        <v>117</v>
      </c>
      <c r="C50" s="47" t="s">
        <v>118</v>
      </c>
      <c r="D50" s="48" t="s">
        <v>119</v>
      </c>
      <c r="E50" s="49">
        <f t="shared" si="10"/>
        <v>0</v>
      </c>
      <c r="F50" s="50"/>
      <c r="G50" s="50"/>
      <c r="H50" s="50"/>
      <c r="I50" s="58"/>
      <c r="J50" s="49">
        <f t="shared" si="13"/>
        <v>0</v>
      </c>
      <c r="K50" s="50"/>
      <c r="L50" s="50"/>
      <c r="M50" s="50"/>
      <c r="N50" s="50"/>
      <c r="O50" s="50"/>
      <c r="P50" s="58"/>
      <c r="Q50" s="45">
        <f t="shared" si="14"/>
        <v>0</v>
      </c>
    </row>
    <row r="51" spans="1:17" ht="23.25" customHeight="1" hidden="1">
      <c r="A51" s="47" t="s">
        <v>120</v>
      </c>
      <c r="B51" s="47" t="s">
        <v>121</v>
      </c>
      <c r="C51" s="47" t="s">
        <v>118</v>
      </c>
      <c r="D51" s="48" t="s">
        <v>122</v>
      </c>
      <c r="E51" s="49">
        <f t="shared" si="10"/>
        <v>0</v>
      </c>
      <c r="F51" s="50"/>
      <c r="G51" s="50"/>
      <c r="H51" s="50"/>
      <c r="I51" s="58"/>
      <c r="J51" s="49">
        <f t="shared" si="13"/>
        <v>0</v>
      </c>
      <c r="K51" s="50"/>
      <c r="L51" s="50"/>
      <c r="M51" s="50"/>
      <c r="N51" s="50"/>
      <c r="O51" s="50"/>
      <c r="P51" s="58"/>
      <c r="Q51" s="45">
        <f t="shared" si="14"/>
        <v>0</v>
      </c>
    </row>
    <row r="52" spans="1:17" ht="23.25" customHeight="1" hidden="1">
      <c r="A52" s="47" t="s">
        <v>123</v>
      </c>
      <c r="B52" s="47" t="s">
        <v>124</v>
      </c>
      <c r="C52" s="47" t="s">
        <v>118</v>
      </c>
      <c r="D52" s="48" t="s">
        <v>125</v>
      </c>
      <c r="E52" s="49">
        <f t="shared" si="10"/>
        <v>0</v>
      </c>
      <c r="F52" s="50">
        <v>0</v>
      </c>
      <c r="G52" s="50"/>
      <c r="H52" s="50"/>
      <c r="I52" s="58"/>
      <c r="J52" s="71">
        <f t="shared" si="13"/>
        <v>0</v>
      </c>
      <c r="K52" s="75"/>
      <c r="L52" s="75"/>
      <c r="M52" s="75"/>
      <c r="N52" s="75"/>
      <c r="O52" s="75"/>
      <c r="P52" s="76"/>
      <c r="Q52" s="62">
        <f t="shared" si="14"/>
        <v>0</v>
      </c>
    </row>
    <row r="53" spans="1:17" ht="38.25" customHeight="1" hidden="1">
      <c r="A53" s="47"/>
      <c r="B53" s="47"/>
      <c r="C53" s="47"/>
      <c r="D53" s="78" t="s">
        <v>111</v>
      </c>
      <c r="E53" s="49"/>
      <c r="F53" s="50"/>
      <c r="G53" s="50"/>
      <c r="H53" s="50"/>
      <c r="I53" s="58"/>
      <c r="J53" s="71">
        <f t="shared" si="13"/>
        <v>0</v>
      </c>
      <c r="K53" s="75"/>
      <c r="L53" s="75"/>
      <c r="M53" s="75"/>
      <c r="N53" s="75"/>
      <c r="O53" s="75"/>
      <c r="P53" s="76"/>
      <c r="Q53" s="62">
        <f t="shared" si="14"/>
        <v>0</v>
      </c>
    </row>
    <row r="54" spans="1:17" s="46" customFormat="1" ht="24" customHeight="1" hidden="1">
      <c r="A54" s="47" t="s">
        <v>126</v>
      </c>
      <c r="B54" s="47" t="s">
        <v>127</v>
      </c>
      <c r="C54" s="47" t="s">
        <v>118</v>
      </c>
      <c r="D54" s="48" t="s">
        <v>128</v>
      </c>
      <c r="E54" s="49">
        <f>F54+I54</f>
        <v>0</v>
      </c>
      <c r="F54" s="50"/>
      <c r="G54" s="50"/>
      <c r="H54" s="50"/>
      <c r="I54" s="58"/>
      <c r="J54" s="49">
        <f t="shared" si="13"/>
        <v>0</v>
      </c>
      <c r="K54" s="49"/>
      <c r="L54" s="49"/>
      <c r="M54" s="49"/>
      <c r="N54" s="50"/>
      <c r="O54" s="50"/>
      <c r="P54" s="58"/>
      <c r="Q54" s="45">
        <f t="shared" si="14"/>
        <v>0</v>
      </c>
    </row>
    <row r="55" spans="1:17" s="46" customFormat="1" ht="37.5" customHeight="1" hidden="1">
      <c r="A55" s="47"/>
      <c r="B55" s="47"/>
      <c r="C55" s="47"/>
      <c r="D55" s="54" t="s">
        <v>109</v>
      </c>
      <c r="E55" s="49">
        <f>F55+I55</f>
        <v>0</v>
      </c>
      <c r="F55" s="50"/>
      <c r="G55" s="50"/>
      <c r="H55" s="50"/>
      <c r="I55" s="58"/>
      <c r="J55" s="49">
        <f t="shared" si="13"/>
        <v>0</v>
      </c>
      <c r="K55" s="49"/>
      <c r="L55" s="49"/>
      <c r="M55" s="49"/>
      <c r="N55" s="50"/>
      <c r="O55" s="50"/>
      <c r="P55" s="58"/>
      <c r="Q55" s="45">
        <f t="shared" si="14"/>
        <v>0</v>
      </c>
    </row>
    <row r="56" spans="1:17" s="46" customFormat="1" ht="37.5" customHeight="1" hidden="1">
      <c r="A56" s="79" t="s">
        <v>129</v>
      </c>
      <c r="B56" s="60" t="s">
        <v>130</v>
      </c>
      <c r="C56" s="60" t="s">
        <v>131</v>
      </c>
      <c r="D56" s="80" t="s">
        <v>132</v>
      </c>
      <c r="E56" s="49">
        <f>F56+I56</f>
        <v>0</v>
      </c>
      <c r="F56" s="50"/>
      <c r="G56" s="50"/>
      <c r="H56" s="50"/>
      <c r="I56" s="58"/>
      <c r="J56" s="49">
        <f t="shared" si="13"/>
        <v>0</v>
      </c>
      <c r="K56" s="50"/>
      <c r="L56" s="50"/>
      <c r="M56" s="50"/>
      <c r="N56" s="50"/>
      <c r="O56" s="50"/>
      <c r="P56" s="58"/>
      <c r="Q56" s="62">
        <f t="shared" si="14"/>
        <v>0</v>
      </c>
    </row>
    <row r="57" spans="1:17" s="46" customFormat="1" ht="37.5" customHeight="1" hidden="1">
      <c r="A57" s="79"/>
      <c r="B57" s="81"/>
      <c r="C57" s="81"/>
      <c r="D57" s="54" t="s">
        <v>133</v>
      </c>
      <c r="E57" s="82">
        <f>F57+I57</f>
        <v>0</v>
      </c>
      <c r="F57" s="83"/>
      <c r="G57" s="83"/>
      <c r="H57" s="83"/>
      <c r="I57" s="84"/>
      <c r="J57" s="82">
        <f t="shared" si="13"/>
        <v>0</v>
      </c>
      <c r="K57" s="50"/>
      <c r="L57" s="50"/>
      <c r="M57" s="50"/>
      <c r="N57" s="50"/>
      <c r="O57" s="50"/>
      <c r="P57" s="58"/>
      <c r="Q57" s="85">
        <f t="shared" si="14"/>
        <v>0</v>
      </c>
    </row>
    <row r="58" spans="1:17" s="46" customFormat="1" ht="38.25" customHeight="1" hidden="1">
      <c r="A58" s="42" t="s">
        <v>134</v>
      </c>
      <c r="B58" s="42"/>
      <c r="C58" s="42"/>
      <c r="D58" s="86" t="s">
        <v>135</v>
      </c>
      <c r="E58" s="44">
        <f aca="true" t="shared" si="15" ref="E58:P58">E59</f>
        <v>0</v>
      </c>
      <c r="F58" s="44">
        <f t="shared" si="15"/>
        <v>0</v>
      </c>
      <c r="G58" s="44">
        <f t="shared" si="15"/>
        <v>0</v>
      </c>
      <c r="H58" s="44">
        <f t="shared" si="15"/>
        <v>0</v>
      </c>
      <c r="I58" s="44">
        <f t="shared" si="15"/>
        <v>0</v>
      </c>
      <c r="J58" s="44">
        <f t="shared" si="15"/>
        <v>0</v>
      </c>
      <c r="K58" s="44">
        <f t="shared" si="15"/>
        <v>0</v>
      </c>
      <c r="L58" s="44">
        <f t="shared" si="15"/>
        <v>0</v>
      </c>
      <c r="M58" s="44">
        <f t="shared" si="15"/>
        <v>0</v>
      </c>
      <c r="N58" s="44">
        <f t="shared" si="15"/>
        <v>0</v>
      </c>
      <c r="O58" s="44">
        <f t="shared" si="15"/>
        <v>0</v>
      </c>
      <c r="P58" s="44">
        <f t="shared" si="15"/>
        <v>0</v>
      </c>
      <c r="Q58" s="45">
        <f t="shared" si="14"/>
        <v>0</v>
      </c>
    </row>
    <row r="59" spans="1:17" ht="36.75" customHeight="1" hidden="1">
      <c r="A59" s="41" t="s">
        <v>136</v>
      </c>
      <c r="B59" s="41"/>
      <c r="C59" s="51"/>
      <c r="D59" s="43" t="s">
        <v>135</v>
      </c>
      <c r="E59" s="44">
        <f aca="true" t="shared" si="16" ref="E59:Q59">E64+E65+E66+E77+E78+E79+E80+E81+E82</f>
        <v>0</v>
      </c>
      <c r="F59" s="44">
        <f t="shared" si="16"/>
        <v>0</v>
      </c>
      <c r="G59" s="44">
        <f t="shared" si="16"/>
        <v>0</v>
      </c>
      <c r="H59" s="44">
        <f t="shared" si="16"/>
        <v>0</v>
      </c>
      <c r="I59" s="44">
        <f t="shared" si="16"/>
        <v>0</v>
      </c>
      <c r="J59" s="44">
        <f t="shared" si="16"/>
        <v>0</v>
      </c>
      <c r="K59" s="44">
        <f t="shared" si="16"/>
        <v>0</v>
      </c>
      <c r="L59" s="44">
        <f t="shared" si="16"/>
        <v>0</v>
      </c>
      <c r="M59" s="44">
        <f t="shared" si="16"/>
        <v>0</v>
      </c>
      <c r="N59" s="44">
        <f t="shared" si="16"/>
        <v>0</v>
      </c>
      <c r="O59" s="44">
        <f t="shared" si="16"/>
        <v>0</v>
      </c>
      <c r="P59" s="44">
        <f t="shared" si="16"/>
        <v>0</v>
      </c>
      <c r="Q59" s="44">
        <f t="shared" si="16"/>
        <v>0</v>
      </c>
    </row>
    <row r="60" spans="1:17" ht="27.75" customHeight="1" hidden="1">
      <c r="A60" s="87"/>
      <c r="B60" s="87"/>
      <c r="C60" s="53"/>
      <c r="D60" s="54" t="s">
        <v>54</v>
      </c>
      <c r="E60" s="49"/>
      <c r="F60" s="49"/>
      <c r="G60" s="49">
        <f aca="true" t="shared" si="17" ref="G60:P60">G61+G62+G63+G64+G65+G66+G67+G68+G69+G70+G71+G72+G73+G74+G75+G76+G81</f>
        <v>0</v>
      </c>
      <c r="H60" s="49">
        <f t="shared" si="17"/>
        <v>0</v>
      </c>
      <c r="I60" s="49">
        <f t="shared" si="17"/>
        <v>0</v>
      </c>
      <c r="J60" s="49">
        <f t="shared" si="17"/>
        <v>0</v>
      </c>
      <c r="K60" s="49">
        <f t="shared" si="17"/>
        <v>0</v>
      </c>
      <c r="L60" s="49">
        <f t="shared" si="17"/>
        <v>0</v>
      </c>
      <c r="M60" s="49">
        <f t="shared" si="17"/>
        <v>0</v>
      </c>
      <c r="N60" s="49">
        <f t="shared" si="17"/>
        <v>0</v>
      </c>
      <c r="O60" s="49">
        <f t="shared" si="17"/>
        <v>0</v>
      </c>
      <c r="P60" s="49">
        <f t="shared" si="17"/>
        <v>0</v>
      </c>
      <c r="Q60" s="45">
        <f>E60+J60</f>
        <v>0</v>
      </c>
    </row>
    <row r="61" spans="1:17" ht="49.5" customHeight="1" hidden="1">
      <c r="A61" s="88" t="s">
        <v>137</v>
      </c>
      <c r="B61" s="88" t="s">
        <v>138</v>
      </c>
      <c r="C61" s="73" t="s">
        <v>139</v>
      </c>
      <c r="D61" s="89" t="s">
        <v>140</v>
      </c>
      <c r="E61" s="49">
        <f aca="true" t="shared" si="18" ref="E61:E83">F61+I61</f>
        <v>0</v>
      </c>
      <c r="F61" s="50"/>
      <c r="G61" s="50"/>
      <c r="H61" s="50"/>
      <c r="I61" s="50"/>
      <c r="J61" s="49">
        <f aca="true" t="shared" si="19" ref="J61:J83">M61+P61</f>
        <v>0</v>
      </c>
      <c r="K61" s="50"/>
      <c r="L61" s="50"/>
      <c r="M61" s="50"/>
      <c r="N61" s="50"/>
      <c r="O61" s="50"/>
      <c r="P61" s="50"/>
      <c r="Q61" s="45">
        <f>E61+J61</f>
        <v>0</v>
      </c>
    </row>
    <row r="62" spans="1:17" ht="43.5" customHeight="1" hidden="1">
      <c r="A62" s="88" t="s">
        <v>141</v>
      </c>
      <c r="B62" s="88" t="s">
        <v>142</v>
      </c>
      <c r="C62" s="73" t="s">
        <v>143</v>
      </c>
      <c r="D62" s="74" t="s">
        <v>144</v>
      </c>
      <c r="E62" s="49">
        <f t="shared" si="18"/>
        <v>0</v>
      </c>
      <c r="F62" s="50"/>
      <c r="G62" s="49"/>
      <c r="H62" s="49"/>
      <c r="I62" s="49"/>
      <c r="J62" s="49">
        <f t="shared" si="19"/>
        <v>0</v>
      </c>
      <c r="K62" s="49"/>
      <c r="L62" s="49"/>
      <c r="M62" s="49"/>
      <c r="N62" s="49"/>
      <c r="O62" s="49"/>
      <c r="P62" s="49"/>
      <c r="Q62" s="45">
        <f>J62+E62</f>
        <v>0</v>
      </c>
    </row>
    <row r="63" spans="1:17" ht="43.5" customHeight="1" hidden="1">
      <c r="A63" s="88" t="s">
        <v>145</v>
      </c>
      <c r="B63" s="88" t="s">
        <v>146</v>
      </c>
      <c r="C63" s="88" t="s">
        <v>139</v>
      </c>
      <c r="D63" s="90" t="s">
        <v>147</v>
      </c>
      <c r="E63" s="49">
        <f t="shared" si="18"/>
        <v>0</v>
      </c>
      <c r="F63" s="66"/>
      <c r="G63" s="50"/>
      <c r="H63" s="50"/>
      <c r="I63" s="66"/>
      <c r="J63" s="49">
        <f t="shared" si="19"/>
        <v>0</v>
      </c>
      <c r="K63" s="50"/>
      <c r="L63" s="50"/>
      <c r="M63" s="50"/>
      <c r="N63" s="50"/>
      <c r="O63" s="50"/>
      <c r="P63" s="50"/>
      <c r="Q63" s="45">
        <f aca="true" t="shared" si="20" ref="Q63:Q84">E63+J63</f>
        <v>0</v>
      </c>
    </row>
    <row r="64" spans="1:17" ht="41.25" customHeight="1" hidden="1">
      <c r="A64" s="73" t="s">
        <v>148</v>
      </c>
      <c r="B64" s="73" t="s">
        <v>149</v>
      </c>
      <c r="C64" s="73" t="s">
        <v>150</v>
      </c>
      <c r="D64" s="91" t="s">
        <v>151</v>
      </c>
      <c r="E64" s="92">
        <f t="shared" si="18"/>
        <v>0</v>
      </c>
      <c r="F64" s="66"/>
      <c r="G64" s="50"/>
      <c r="H64" s="50"/>
      <c r="I64" s="66"/>
      <c r="J64" s="49">
        <f t="shared" si="19"/>
        <v>0</v>
      </c>
      <c r="K64" s="50"/>
      <c r="L64" s="50"/>
      <c r="M64" s="50"/>
      <c r="N64" s="50"/>
      <c r="O64" s="50"/>
      <c r="P64" s="50"/>
      <c r="Q64" s="45">
        <f t="shared" si="20"/>
        <v>0</v>
      </c>
    </row>
    <row r="65" spans="1:17" ht="36" customHeight="1" hidden="1">
      <c r="A65" s="93" t="s">
        <v>152</v>
      </c>
      <c r="B65" s="93" t="s">
        <v>153</v>
      </c>
      <c r="C65" s="73" t="s">
        <v>150</v>
      </c>
      <c r="D65" s="94" t="s">
        <v>154</v>
      </c>
      <c r="E65" s="92">
        <f t="shared" si="18"/>
        <v>0</v>
      </c>
      <c r="F65" s="50"/>
      <c r="G65" s="50"/>
      <c r="H65" s="50"/>
      <c r="I65" s="50"/>
      <c r="J65" s="49">
        <f t="shared" si="19"/>
        <v>0</v>
      </c>
      <c r="K65" s="50"/>
      <c r="L65" s="50"/>
      <c r="M65" s="50"/>
      <c r="N65" s="50"/>
      <c r="O65" s="50"/>
      <c r="P65" s="50"/>
      <c r="Q65" s="45">
        <f t="shared" si="20"/>
        <v>0</v>
      </c>
    </row>
    <row r="66" spans="1:17" ht="21.75" customHeight="1" hidden="1">
      <c r="A66" s="93" t="s">
        <v>155</v>
      </c>
      <c r="B66" s="93" t="s">
        <v>156</v>
      </c>
      <c r="C66" s="73" t="s">
        <v>150</v>
      </c>
      <c r="D66" s="94" t="s">
        <v>157</v>
      </c>
      <c r="E66" s="92">
        <f t="shared" si="18"/>
        <v>0</v>
      </c>
      <c r="F66" s="50"/>
      <c r="G66" s="50"/>
      <c r="H66" s="50"/>
      <c r="I66" s="50"/>
      <c r="J66" s="49">
        <f t="shared" si="19"/>
        <v>0</v>
      </c>
      <c r="K66" s="50"/>
      <c r="L66" s="50"/>
      <c r="M66" s="50"/>
      <c r="N66" s="50"/>
      <c r="O66" s="50"/>
      <c r="P66" s="50"/>
      <c r="Q66" s="45">
        <f t="shared" si="20"/>
        <v>0</v>
      </c>
    </row>
    <row r="67" spans="1:17" ht="24.75" customHeight="1" hidden="1">
      <c r="A67" s="95" t="s">
        <v>158</v>
      </c>
      <c r="B67" s="95" t="s">
        <v>159</v>
      </c>
      <c r="C67" s="96" t="s">
        <v>83</v>
      </c>
      <c r="D67" s="97" t="s">
        <v>160</v>
      </c>
      <c r="E67" s="49">
        <f t="shared" si="18"/>
        <v>0</v>
      </c>
      <c r="F67" s="66"/>
      <c r="G67" s="66"/>
      <c r="H67" s="66"/>
      <c r="I67" s="66"/>
      <c r="J67" s="49">
        <f t="shared" si="19"/>
        <v>0</v>
      </c>
      <c r="K67" s="66"/>
      <c r="L67" s="66"/>
      <c r="M67" s="66"/>
      <c r="N67" s="66"/>
      <c r="O67" s="66"/>
      <c r="P67" s="66"/>
      <c r="Q67" s="45">
        <f t="shared" si="20"/>
        <v>0</v>
      </c>
    </row>
    <row r="68" spans="1:17" ht="22.5" customHeight="1" hidden="1">
      <c r="A68" s="98" t="s">
        <v>161</v>
      </c>
      <c r="B68" s="98" t="s">
        <v>162</v>
      </c>
      <c r="C68" s="73" t="s">
        <v>83</v>
      </c>
      <c r="D68" s="99" t="s">
        <v>163</v>
      </c>
      <c r="E68" s="49">
        <f t="shared" si="18"/>
        <v>0</v>
      </c>
      <c r="F68" s="50"/>
      <c r="G68" s="100"/>
      <c r="H68" s="100"/>
      <c r="I68" s="100"/>
      <c r="J68" s="49">
        <f t="shared" si="19"/>
        <v>0</v>
      </c>
      <c r="K68" s="100"/>
      <c r="L68" s="100"/>
      <c r="M68" s="100"/>
      <c r="N68" s="100"/>
      <c r="O68" s="100"/>
      <c r="P68" s="100"/>
      <c r="Q68" s="45">
        <f t="shared" si="20"/>
        <v>0</v>
      </c>
    </row>
    <row r="69" spans="1:17" ht="17.25" customHeight="1" hidden="1">
      <c r="A69" s="98" t="s">
        <v>164</v>
      </c>
      <c r="B69" s="98" t="s">
        <v>165</v>
      </c>
      <c r="C69" s="73" t="s">
        <v>83</v>
      </c>
      <c r="D69" s="99" t="s">
        <v>166</v>
      </c>
      <c r="E69" s="49">
        <f t="shared" si="18"/>
        <v>0</v>
      </c>
      <c r="F69" s="50"/>
      <c r="G69" s="100"/>
      <c r="H69" s="100"/>
      <c r="I69" s="100"/>
      <c r="J69" s="49">
        <f t="shared" si="19"/>
        <v>0</v>
      </c>
      <c r="K69" s="100"/>
      <c r="L69" s="100"/>
      <c r="M69" s="100"/>
      <c r="N69" s="100"/>
      <c r="O69" s="100"/>
      <c r="P69" s="100"/>
      <c r="Q69" s="45">
        <f t="shared" si="20"/>
        <v>0</v>
      </c>
    </row>
    <row r="70" spans="1:17" ht="18" customHeight="1" hidden="1">
      <c r="A70" s="101" t="s">
        <v>167</v>
      </c>
      <c r="B70" s="101" t="s">
        <v>168</v>
      </c>
      <c r="C70" s="73" t="s">
        <v>83</v>
      </c>
      <c r="D70" s="99" t="s">
        <v>169</v>
      </c>
      <c r="E70" s="49">
        <f t="shared" si="18"/>
        <v>0</v>
      </c>
      <c r="F70" s="83"/>
      <c r="G70" s="83"/>
      <c r="H70" s="83"/>
      <c r="I70" s="83"/>
      <c r="J70" s="49">
        <f t="shared" si="19"/>
        <v>0</v>
      </c>
      <c r="K70" s="83"/>
      <c r="L70" s="83"/>
      <c r="M70" s="83"/>
      <c r="N70" s="83"/>
      <c r="O70" s="83"/>
      <c r="P70" s="83"/>
      <c r="Q70" s="45">
        <f t="shared" si="20"/>
        <v>0</v>
      </c>
    </row>
    <row r="71" spans="1:17" ht="22.5" customHeight="1" hidden="1">
      <c r="A71" s="98" t="s">
        <v>170</v>
      </c>
      <c r="B71" s="98" t="s">
        <v>171</v>
      </c>
      <c r="C71" s="73" t="s">
        <v>83</v>
      </c>
      <c r="D71" s="99" t="s">
        <v>172</v>
      </c>
      <c r="E71" s="49">
        <f t="shared" si="18"/>
        <v>0</v>
      </c>
      <c r="F71" s="50"/>
      <c r="G71" s="50"/>
      <c r="H71" s="50"/>
      <c r="I71" s="50"/>
      <c r="J71" s="49">
        <f t="shared" si="19"/>
        <v>0</v>
      </c>
      <c r="K71" s="50"/>
      <c r="L71" s="50"/>
      <c r="M71" s="50"/>
      <c r="N71" s="50"/>
      <c r="O71" s="50"/>
      <c r="P71" s="50"/>
      <c r="Q71" s="45">
        <f t="shared" si="20"/>
        <v>0</v>
      </c>
    </row>
    <row r="72" spans="1:17" ht="39.75" customHeight="1" hidden="1">
      <c r="A72" s="98" t="s">
        <v>173</v>
      </c>
      <c r="B72" s="98" t="s">
        <v>174</v>
      </c>
      <c r="C72" s="73" t="s">
        <v>175</v>
      </c>
      <c r="D72" s="99" t="s">
        <v>176</v>
      </c>
      <c r="E72" s="49">
        <f t="shared" si="18"/>
        <v>0</v>
      </c>
      <c r="F72" s="50"/>
      <c r="G72" s="50"/>
      <c r="H72" s="50"/>
      <c r="I72" s="50"/>
      <c r="J72" s="49">
        <f t="shared" si="19"/>
        <v>0</v>
      </c>
      <c r="K72" s="50"/>
      <c r="L72" s="50"/>
      <c r="M72" s="50"/>
      <c r="N72" s="50"/>
      <c r="O72" s="50"/>
      <c r="P72" s="50"/>
      <c r="Q72" s="45">
        <f t="shared" si="20"/>
        <v>0</v>
      </c>
    </row>
    <row r="73" spans="1:17" ht="39.75" customHeight="1" hidden="1">
      <c r="A73" s="98" t="s">
        <v>177</v>
      </c>
      <c r="B73" s="98" t="s">
        <v>178</v>
      </c>
      <c r="C73" s="73" t="s">
        <v>175</v>
      </c>
      <c r="D73" s="99" t="s">
        <v>179</v>
      </c>
      <c r="E73" s="49">
        <f t="shared" si="18"/>
        <v>0</v>
      </c>
      <c r="F73" s="50"/>
      <c r="G73" s="50"/>
      <c r="H73" s="50"/>
      <c r="I73" s="50"/>
      <c r="J73" s="49">
        <f t="shared" si="19"/>
        <v>0</v>
      </c>
      <c r="K73" s="50"/>
      <c r="L73" s="50"/>
      <c r="M73" s="50"/>
      <c r="N73" s="50"/>
      <c r="O73" s="50"/>
      <c r="P73" s="50"/>
      <c r="Q73" s="45">
        <f t="shared" si="20"/>
        <v>0</v>
      </c>
    </row>
    <row r="74" spans="1:17" ht="33" customHeight="1" hidden="1">
      <c r="A74" s="98" t="s">
        <v>180</v>
      </c>
      <c r="B74" s="98" t="s">
        <v>181</v>
      </c>
      <c r="C74" s="73" t="s">
        <v>175</v>
      </c>
      <c r="D74" s="102" t="s">
        <v>182</v>
      </c>
      <c r="E74" s="49">
        <f t="shared" si="18"/>
        <v>0</v>
      </c>
      <c r="F74" s="50"/>
      <c r="G74" s="50"/>
      <c r="H74" s="50"/>
      <c r="I74" s="50"/>
      <c r="J74" s="49">
        <f t="shared" si="19"/>
        <v>0</v>
      </c>
      <c r="K74" s="50"/>
      <c r="L74" s="50"/>
      <c r="M74" s="50"/>
      <c r="N74" s="50"/>
      <c r="O74" s="50"/>
      <c r="P74" s="50"/>
      <c r="Q74" s="45">
        <f t="shared" si="20"/>
        <v>0</v>
      </c>
    </row>
    <row r="75" spans="1:17" ht="33" customHeight="1" hidden="1">
      <c r="A75" s="98" t="s">
        <v>183</v>
      </c>
      <c r="B75" s="98" t="s">
        <v>184</v>
      </c>
      <c r="C75" s="73" t="s">
        <v>83</v>
      </c>
      <c r="D75" s="102" t="s">
        <v>185</v>
      </c>
      <c r="E75" s="49">
        <f t="shared" si="18"/>
        <v>0</v>
      </c>
      <c r="F75" s="50"/>
      <c r="G75" s="50"/>
      <c r="H75" s="50"/>
      <c r="I75" s="50"/>
      <c r="J75" s="49">
        <f t="shared" si="19"/>
        <v>0</v>
      </c>
      <c r="K75" s="50"/>
      <c r="L75" s="50"/>
      <c r="M75" s="50"/>
      <c r="N75" s="50"/>
      <c r="O75" s="50"/>
      <c r="P75" s="50"/>
      <c r="Q75" s="45">
        <f t="shared" si="20"/>
        <v>0</v>
      </c>
    </row>
    <row r="76" spans="1:17" ht="41.25" customHeight="1" hidden="1">
      <c r="A76" s="98" t="s">
        <v>186</v>
      </c>
      <c r="B76" s="98" t="s">
        <v>187</v>
      </c>
      <c r="C76" s="73" t="s">
        <v>175</v>
      </c>
      <c r="D76" s="102" t="s">
        <v>188</v>
      </c>
      <c r="E76" s="49">
        <f t="shared" si="18"/>
        <v>0</v>
      </c>
      <c r="F76" s="50"/>
      <c r="G76" s="50"/>
      <c r="H76" s="50"/>
      <c r="I76" s="50"/>
      <c r="J76" s="49">
        <f t="shared" si="19"/>
        <v>0</v>
      </c>
      <c r="K76" s="50"/>
      <c r="L76" s="50"/>
      <c r="M76" s="50"/>
      <c r="N76" s="50"/>
      <c r="O76" s="50"/>
      <c r="P76" s="50"/>
      <c r="Q76" s="45">
        <f t="shared" si="20"/>
        <v>0</v>
      </c>
    </row>
    <row r="77" spans="1:17" ht="56.25" customHeight="1" hidden="1">
      <c r="A77" s="98" t="s">
        <v>189</v>
      </c>
      <c r="B77" s="98" t="s">
        <v>190</v>
      </c>
      <c r="C77" s="73" t="s">
        <v>83</v>
      </c>
      <c r="D77" s="102" t="s">
        <v>191</v>
      </c>
      <c r="E77" s="49">
        <f t="shared" si="18"/>
        <v>0</v>
      </c>
      <c r="F77" s="50"/>
      <c r="G77" s="50"/>
      <c r="H77" s="50"/>
      <c r="I77" s="50"/>
      <c r="J77" s="49">
        <f t="shared" si="19"/>
        <v>0</v>
      </c>
      <c r="K77" s="50"/>
      <c r="L77" s="50"/>
      <c r="M77" s="50"/>
      <c r="N77" s="50"/>
      <c r="O77" s="50"/>
      <c r="P77" s="50"/>
      <c r="Q77" s="45">
        <f t="shared" si="20"/>
        <v>0</v>
      </c>
    </row>
    <row r="78" spans="1:17" ht="60.75" customHeight="1" hidden="1">
      <c r="A78" s="98" t="s">
        <v>192</v>
      </c>
      <c r="B78" s="98" t="s">
        <v>193</v>
      </c>
      <c r="C78" s="73" t="s">
        <v>175</v>
      </c>
      <c r="D78" s="102" t="s">
        <v>194</v>
      </c>
      <c r="E78" s="49">
        <f t="shared" si="18"/>
        <v>0</v>
      </c>
      <c r="F78" s="50"/>
      <c r="G78" s="50"/>
      <c r="H78" s="50"/>
      <c r="I78" s="50"/>
      <c r="J78" s="49">
        <f t="shared" si="19"/>
        <v>0</v>
      </c>
      <c r="K78" s="50"/>
      <c r="L78" s="50"/>
      <c r="M78" s="50"/>
      <c r="N78" s="50"/>
      <c r="O78" s="50"/>
      <c r="P78" s="50"/>
      <c r="Q78" s="45">
        <f t="shared" si="20"/>
        <v>0</v>
      </c>
    </row>
    <row r="79" spans="1:17" ht="33" customHeight="1" hidden="1">
      <c r="A79" s="98" t="s">
        <v>195</v>
      </c>
      <c r="B79" s="98" t="s">
        <v>196</v>
      </c>
      <c r="C79" s="73" t="s">
        <v>139</v>
      </c>
      <c r="D79" s="103" t="s">
        <v>197</v>
      </c>
      <c r="E79" s="49">
        <f t="shared" si="18"/>
        <v>0</v>
      </c>
      <c r="F79" s="50"/>
      <c r="G79" s="50"/>
      <c r="H79" s="50"/>
      <c r="I79" s="50"/>
      <c r="J79" s="49">
        <f t="shared" si="19"/>
        <v>0</v>
      </c>
      <c r="K79" s="50"/>
      <c r="L79" s="50"/>
      <c r="M79" s="50"/>
      <c r="N79" s="50"/>
      <c r="O79" s="50"/>
      <c r="P79" s="50"/>
      <c r="Q79" s="45">
        <f t="shared" si="20"/>
        <v>0</v>
      </c>
    </row>
    <row r="80" spans="1:17" s="46" customFormat="1" ht="40.5" customHeight="1" hidden="1">
      <c r="A80" s="98" t="s">
        <v>198</v>
      </c>
      <c r="B80" s="98" t="s">
        <v>199</v>
      </c>
      <c r="C80" s="73">
        <v>1030</v>
      </c>
      <c r="D80" s="102" t="s">
        <v>200</v>
      </c>
      <c r="E80" s="49">
        <f t="shared" si="18"/>
        <v>0</v>
      </c>
      <c r="F80" s="50"/>
      <c r="G80" s="50"/>
      <c r="H80" s="50"/>
      <c r="I80" s="50"/>
      <c r="J80" s="49">
        <f t="shared" si="19"/>
        <v>0</v>
      </c>
      <c r="K80" s="50"/>
      <c r="L80" s="50"/>
      <c r="M80" s="50"/>
      <c r="N80" s="50"/>
      <c r="O80" s="50"/>
      <c r="P80" s="50"/>
      <c r="Q80" s="45">
        <f t="shared" si="20"/>
        <v>0</v>
      </c>
    </row>
    <row r="81" spans="1:17" ht="36" customHeight="1" hidden="1">
      <c r="A81" s="47" t="s">
        <v>201</v>
      </c>
      <c r="B81" s="47" t="s">
        <v>202</v>
      </c>
      <c r="C81" s="104">
        <v>1090</v>
      </c>
      <c r="D81" s="105" t="s">
        <v>203</v>
      </c>
      <c r="E81" s="49">
        <f t="shared" si="18"/>
        <v>0</v>
      </c>
      <c r="F81" s="50">
        <v>0</v>
      </c>
      <c r="G81" s="50"/>
      <c r="H81" s="50"/>
      <c r="I81" s="50"/>
      <c r="J81" s="49">
        <f t="shared" si="19"/>
        <v>0</v>
      </c>
      <c r="K81" s="50"/>
      <c r="L81" s="50"/>
      <c r="M81" s="50"/>
      <c r="N81" s="50"/>
      <c r="O81" s="50"/>
      <c r="P81" s="50"/>
      <c r="Q81" s="45">
        <f t="shared" si="20"/>
        <v>0</v>
      </c>
    </row>
    <row r="82" spans="1:17" ht="78.75" customHeight="1" hidden="1">
      <c r="A82" s="47" t="s">
        <v>204</v>
      </c>
      <c r="B82" s="47" t="s">
        <v>205</v>
      </c>
      <c r="C82" s="47" t="s">
        <v>206</v>
      </c>
      <c r="D82" s="48" t="s">
        <v>207</v>
      </c>
      <c r="E82" s="49">
        <f t="shared" si="18"/>
        <v>0</v>
      </c>
      <c r="F82" s="50"/>
      <c r="G82" s="50"/>
      <c r="H82" s="50"/>
      <c r="I82" s="50"/>
      <c r="J82" s="49">
        <f t="shared" si="19"/>
        <v>0</v>
      </c>
      <c r="K82" s="50"/>
      <c r="L82" s="50"/>
      <c r="M82" s="50"/>
      <c r="N82" s="50"/>
      <c r="O82" s="50"/>
      <c r="P82" s="50"/>
      <c r="Q82" s="45">
        <f t="shared" si="20"/>
        <v>0</v>
      </c>
    </row>
    <row r="83" spans="1:17" ht="110.25" customHeight="1" hidden="1">
      <c r="A83" s="47"/>
      <c r="B83" s="47"/>
      <c r="C83" s="47"/>
      <c r="D83" s="106" t="s">
        <v>208</v>
      </c>
      <c r="E83" s="49">
        <f t="shared" si="18"/>
        <v>0</v>
      </c>
      <c r="F83" s="50"/>
      <c r="G83" s="50"/>
      <c r="H83" s="50"/>
      <c r="I83" s="50"/>
      <c r="J83" s="49">
        <f t="shared" si="19"/>
        <v>0</v>
      </c>
      <c r="K83" s="50"/>
      <c r="L83" s="50"/>
      <c r="M83" s="50"/>
      <c r="N83" s="50"/>
      <c r="O83" s="50"/>
      <c r="P83" s="50"/>
      <c r="Q83" s="45">
        <f t="shared" si="20"/>
        <v>0</v>
      </c>
    </row>
    <row r="84" spans="1:17" ht="44.25" customHeight="1" hidden="1">
      <c r="A84" s="51" t="s">
        <v>209</v>
      </c>
      <c r="B84" s="51"/>
      <c r="C84" s="51"/>
      <c r="D84" s="43" t="s">
        <v>210</v>
      </c>
      <c r="E84" s="44">
        <f aca="true" t="shared" si="21" ref="E84:P84">E85</f>
        <v>0</v>
      </c>
      <c r="F84" s="44">
        <f t="shared" si="21"/>
        <v>0</v>
      </c>
      <c r="G84" s="44">
        <f t="shared" si="21"/>
        <v>0</v>
      </c>
      <c r="H84" s="44">
        <f t="shared" si="21"/>
        <v>0</v>
      </c>
      <c r="I84" s="44">
        <f t="shared" si="21"/>
        <v>0</v>
      </c>
      <c r="J84" s="44">
        <f t="shared" si="21"/>
        <v>0</v>
      </c>
      <c r="K84" s="44">
        <f t="shared" si="21"/>
        <v>0</v>
      </c>
      <c r="L84" s="44">
        <f t="shared" si="21"/>
        <v>0</v>
      </c>
      <c r="M84" s="44">
        <f t="shared" si="21"/>
        <v>0</v>
      </c>
      <c r="N84" s="44">
        <f t="shared" si="21"/>
        <v>0</v>
      </c>
      <c r="O84" s="44">
        <f t="shared" si="21"/>
        <v>0</v>
      </c>
      <c r="P84" s="44">
        <f t="shared" si="21"/>
        <v>0</v>
      </c>
      <c r="Q84" s="45">
        <f t="shared" si="20"/>
        <v>0</v>
      </c>
    </row>
    <row r="85" spans="1:17" ht="44.25" customHeight="1" hidden="1">
      <c r="A85" s="41" t="s">
        <v>211</v>
      </c>
      <c r="B85" s="41"/>
      <c r="C85" s="51"/>
      <c r="D85" s="43" t="s">
        <v>210</v>
      </c>
      <c r="E85" s="44">
        <f aca="true" t="shared" si="22" ref="E85:P85">E86+E87+E88+E89+E90</f>
        <v>0</v>
      </c>
      <c r="F85" s="44">
        <f t="shared" si="22"/>
        <v>0</v>
      </c>
      <c r="G85" s="44">
        <f t="shared" si="22"/>
        <v>0</v>
      </c>
      <c r="H85" s="44">
        <f t="shared" si="22"/>
        <v>0</v>
      </c>
      <c r="I85" s="44">
        <f t="shared" si="22"/>
        <v>0</v>
      </c>
      <c r="J85" s="44">
        <f t="shared" si="22"/>
        <v>0</v>
      </c>
      <c r="K85" s="44">
        <f t="shared" si="22"/>
        <v>0</v>
      </c>
      <c r="L85" s="44">
        <f t="shared" si="22"/>
        <v>0</v>
      </c>
      <c r="M85" s="44">
        <f t="shared" si="22"/>
        <v>0</v>
      </c>
      <c r="N85" s="44">
        <f t="shared" si="22"/>
        <v>0</v>
      </c>
      <c r="O85" s="44">
        <f t="shared" si="22"/>
        <v>0</v>
      </c>
      <c r="P85" s="44">
        <f t="shared" si="22"/>
        <v>0</v>
      </c>
      <c r="Q85" s="44">
        <f>Q84</f>
        <v>0</v>
      </c>
    </row>
    <row r="86" spans="1:17" ht="39.75" customHeight="1" hidden="1">
      <c r="A86" s="47" t="s">
        <v>212</v>
      </c>
      <c r="B86" s="47" t="s">
        <v>213</v>
      </c>
      <c r="C86" s="47" t="s">
        <v>114</v>
      </c>
      <c r="D86" s="102" t="s">
        <v>214</v>
      </c>
      <c r="E86" s="49">
        <f>F86+I86</f>
        <v>0</v>
      </c>
      <c r="F86" s="50"/>
      <c r="G86" s="50"/>
      <c r="H86" s="50"/>
      <c r="I86" s="50"/>
      <c r="J86" s="49">
        <f>M86+P86</f>
        <v>0</v>
      </c>
      <c r="K86" s="50"/>
      <c r="L86" s="50"/>
      <c r="M86" s="50"/>
      <c r="N86" s="50"/>
      <c r="O86" s="49"/>
      <c r="P86" s="49"/>
      <c r="Q86" s="45">
        <f>E86+J86</f>
        <v>0</v>
      </c>
    </row>
    <row r="87" spans="1:17" ht="24.75" customHeight="1" hidden="1">
      <c r="A87" s="47" t="s">
        <v>215</v>
      </c>
      <c r="B87" s="47" t="s">
        <v>216</v>
      </c>
      <c r="C87" s="47" t="s">
        <v>217</v>
      </c>
      <c r="D87" s="102" t="s">
        <v>218</v>
      </c>
      <c r="E87" s="49">
        <f>F87+I87</f>
        <v>0</v>
      </c>
      <c r="F87" s="50"/>
      <c r="G87" s="50"/>
      <c r="H87" s="50"/>
      <c r="I87" s="50"/>
      <c r="J87" s="49">
        <f>M87+P87</f>
        <v>0</v>
      </c>
      <c r="K87" s="50"/>
      <c r="L87" s="50"/>
      <c r="M87" s="50"/>
      <c r="N87" s="50"/>
      <c r="O87" s="50"/>
      <c r="P87" s="50"/>
      <c r="Q87" s="45">
        <f>E87+J87</f>
        <v>0</v>
      </c>
    </row>
    <row r="88" spans="1:17" ht="18" hidden="1">
      <c r="A88" s="47" t="s">
        <v>219</v>
      </c>
      <c r="B88" s="47" t="s">
        <v>220</v>
      </c>
      <c r="C88" s="47" t="s">
        <v>217</v>
      </c>
      <c r="D88" s="102" t="s">
        <v>221</v>
      </c>
      <c r="E88" s="49">
        <f>F88+I88</f>
        <v>0</v>
      </c>
      <c r="F88" s="50"/>
      <c r="G88" s="50"/>
      <c r="H88" s="50"/>
      <c r="I88" s="50"/>
      <c r="J88" s="49">
        <f>M88+P88</f>
        <v>0</v>
      </c>
      <c r="K88" s="50"/>
      <c r="L88" s="50"/>
      <c r="M88" s="50"/>
      <c r="N88" s="50"/>
      <c r="O88" s="50"/>
      <c r="P88" s="50"/>
      <c r="Q88" s="45">
        <f>E88+J88</f>
        <v>0</v>
      </c>
    </row>
    <row r="89" spans="1:17" ht="38.25" customHeight="1" hidden="1">
      <c r="A89" s="47" t="s">
        <v>222</v>
      </c>
      <c r="B89" s="47" t="s">
        <v>223</v>
      </c>
      <c r="C89" s="47" t="s">
        <v>224</v>
      </c>
      <c r="D89" s="102" t="s">
        <v>225</v>
      </c>
      <c r="E89" s="49">
        <f>F89+I89</f>
        <v>0</v>
      </c>
      <c r="F89" s="50"/>
      <c r="G89" s="50"/>
      <c r="H89" s="50"/>
      <c r="I89" s="50"/>
      <c r="J89" s="49">
        <f>M89+P89</f>
        <v>0</v>
      </c>
      <c r="K89" s="50"/>
      <c r="L89" s="50"/>
      <c r="M89" s="50"/>
      <c r="N89" s="50"/>
      <c r="O89" s="50"/>
      <c r="P89" s="50"/>
      <c r="Q89" s="45">
        <f>E89+J89</f>
        <v>0</v>
      </c>
    </row>
    <row r="90" spans="1:17" ht="27.75" customHeight="1" hidden="1">
      <c r="A90" s="47" t="s">
        <v>226</v>
      </c>
      <c r="B90" s="47" t="s">
        <v>227</v>
      </c>
      <c r="C90" s="47" t="s">
        <v>228</v>
      </c>
      <c r="D90" s="102" t="s">
        <v>229</v>
      </c>
      <c r="E90" s="49">
        <f>F90+I90</f>
        <v>0</v>
      </c>
      <c r="F90" s="50"/>
      <c r="G90" s="50"/>
      <c r="H90" s="50"/>
      <c r="I90" s="50"/>
      <c r="J90" s="49">
        <f>M90+P90</f>
        <v>0</v>
      </c>
      <c r="K90" s="50"/>
      <c r="L90" s="50"/>
      <c r="M90" s="50"/>
      <c r="N90" s="50"/>
      <c r="O90" s="50"/>
      <c r="P90" s="50"/>
      <c r="Q90" s="45">
        <f>E90+J90</f>
        <v>0</v>
      </c>
    </row>
    <row r="91" spans="1:17" ht="35.25" customHeight="1">
      <c r="A91" s="107"/>
      <c r="B91" s="107"/>
      <c r="C91" s="108"/>
      <c r="D91" s="109" t="s">
        <v>230</v>
      </c>
      <c r="E91" s="110">
        <f aca="true" t="shared" si="23" ref="E91:Q91">E84+E59+E41+E20+E17</f>
        <v>593000</v>
      </c>
      <c r="F91" s="110">
        <f t="shared" si="23"/>
        <v>593000</v>
      </c>
      <c r="G91" s="110">
        <f t="shared" si="23"/>
        <v>0</v>
      </c>
      <c r="H91" s="110">
        <f t="shared" si="23"/>
        <v>0</v>
      </c>
      <c r="I91" s="110">
        <f t="shared" si="23"/>
        <v>0</v>
      </c>
      <c r="J91" s="110">
        <f t="shared" si="23"/>
        <v>0</v>
      </c>
      <c r="K91" s="110">
        <f t="shared" si="23"/>
        <v>0</v>
      </c>
      <c r="L91" s="110">
        <f t="shared" si="23"/>
        <v>0</v>
      </c>
      <c r="M91" s="110">
        <f t="shared" si="23"/>
        <v>0</v>
      </c>
      <c r="N91" s="110">
        <f t="shared" si="23"/>
        <v>0</v>
      </c>
      <c r="O91" s="110">
        <f t="shared" si="23"/>
        <v>0</v>
      </c>
      <c r="P91" s="110">
        <f t="shared" si="23"/>
        <v>0</v>
      </c>
      <c r="Q91" s="110">
        <f t="shared" si="23"/>
        <v>593000</v>
      </c>
    </row>
    <row r="92" spans="1:17" ht="39" customHeight="1" hidden="1">
      <c r="A92" s="51" t="s">
        <v>231</v>
      </c>
      <c r="B92" s="51"/>
      <c r="C92" s="51"/>
      <c r="D92" s="111" t="s">
        <v>232</v>
      </c>
      <c r="E92" s="44">
        <f>E93</f>
        <v>0</v>
      </c>
      <c r="F92" s="44">
        <f>F93</f>
        <v>0</v>
      </c>
      <c r="G92" s="44">
        <f>G93</f>
        <v>0</v>
      </c>
      <c r="H92" s="44">
        <f>H93</f>
        <v>0</v>
      </c>
      <c r="I92" s="44">
        <f>I93</f>
        <v>0</v>
      </c>
      <c r="J92" s="44">
        <f>M92+P92</f>
        <v>0</v>
      </c>
      <c r="K92" s="44">
        <f aca="true" t="shared" si="24" ref="K92:P92">K93</f>
        <v>0</v>
      </c>
      <c r="L92" s="44">
        <f t="shared" si="24"/>
        <v>0</v>
      </c>
      <c r="M92" s="44">
        <f t="shared" si="24"/>
        <v>0</v>
      </c>
      <c r="N92" s="44">
        <f t="shared" si="24"/>
        <v>0</v>
      </c>
      <c r="O92" s="44">
        <f t="shared" si="24"/>
        <v>0</v>
      </c>
      <c r="P92" s="44">
        <f t="shared" si="24"/>
        <v>0</v>
      </c>
      <c r="Q92" s="45">
        <f>J92+E92</f>
        <v>0</v>
      </c>
    </row>
    <row r="93" spans="1:17" ht="39" customHeight="1" hidden="1">
      <c r="A93" s="41" t="s">
        <v>233</v>
      </c>
      <c r="B93" s="41"/>
      <c r="C93" s="51"/>
      <c r="D93" s="111" t="s">
        <v>232</v>
      </c>
      <c r="E93" s="44">
        <f>E95+E94</f>
        <v>0</v>
      </c>
      <c r="F93" s="44">
        <f>F95+F94</f>
        <v>0</v>
      </c>
      <c r="G93" s="44">
        <f>G95+G94</f>
        <v>0</v>
      </c>
      <c r="H93" s="44">
        <f>H95+H94</f>
        <v>0</v>
      </c>
      <c r="I93" s="44">
        <f>I95+I94</f>
        <v>0</v>
      </c>
      <c r="J93" s="44">
        <f>M93+P93</f>
        <v>0</v>
      </c>
      <c r="K93" s="44">
        <f aca="true" t="shared" si="25" ref="K93:P93">K95+K94</f>
        <v>0</v>
      </c>
      <c r="L93" s="44">
        <f t="shared" si="25"/>
        <v>0</v>
      </c>
      <c r="M93" s="44">
        <f t="shared" si="25"/>
        <v>0</v>
      </c>
      <c r="N93" s="44">
        <f t="shared" si="25"/>
        <v>0</v>
      </c>
      <c r="O93" s="44">
        <f t="shared" si="25"/>
        <v>0</v>
      </c>
      <c r="P93" s="44">
        <f t="shared" si="25"/>
        <v>0</v>
      </c>
      <c r="Q93" s="44">
        <f>Q92</f>
        <v>0</v>
      </c>
    </row>
    <row r="94" spans="1:17" ht="30.75" customHeight="1" hidden="1">
      <c r="A94" s="112">
        <v>3718700</v>
      </c>
      <c r="B94" s="112">
        <v>8700</v>
      </c>
      <c r="C94" s="47" t="s">
        <v>57</v>
      </c>
      <c r="D94" s="102" t="s">
        <v>234</v>
      </c>
      <c r="E94" s="49"/>
      <c r="F94" s="49"/>
      <c r="G94" s="49"/>
      <c r="H94" s="49"/>
      <c r="I94" s="49"/>
      <c r="J94" s="49">
        <f>M94+P94</f>
        <v>0</v>
      </c>
      <c r="K94" s="49"/>
      <c r="L94" s="49"/>
      <c r="M94" s="49"/>
      <c r="N94" s="49"/>
      <c r="O94" s="49"/>
      <c r="P94" s="49"/>
      <c r="Q94" s="45">
        <f>J94+E94</f>
        <v>0</v>
      </c>
    </row>
    <row r="95" spans="1:17" ht="75" customHeight="1" hidden="1">
      <c r="A95" s="113" t="s">
        <v>235</v>
      </c>
      <c r="B95" s="113" t="s">
        <v>236</v>
      </c>
      <c r="C95" s="114" t="s">
        <v>56</v>
      </c>
      <c r="D95" s="48" t="s">
        <v>237</v>
      </c>
      <c r="E95" s="49">
        <f>F95+I95</f>
        <v>0</v>
      </c>
      <c r="F95" s="50"/>
      <c r="G95" s="49"/>
      <c r="H95" s="49"/>
      <c r="I95" s="49"/>
      <c r="J95" s="49">
        <f>M95+P95</f>
        <v>0</v>
      </c>
      <c r="K95" s="49"/>
      <c r="L95" s="49"/>
      <c r="M95" s="49"/>
      <c r="N95" s="49"/>
      <c r="O95" s="49"/>
      <c r="P95" s="49"/>
      <c r="Q95" s="45">
        <f>J95+E95</f>
        <v>0</v>
      </c>
    </row>
    <row r="96" spans="1:17" s="46" customFormat="1" ht="29.25" customHeight="1">
      <c r="A96" s="115"/>
      <c r="B96" s="115"/>
      <c r="C96" s="116"/>
      <c r="D96" s="117" t="s">
        <v>238</v>
      </c>
      <c r="E96" s="118">
        <f aca="true" t="shared" si="26" ref="E96:P96">E91+E92</f>
        <v>593000</v>
      </c>
      <c r="F96" s="118">
        <f t="shared" si="26"/>
        <v>593000</v>
      </c>
      <c r="G96" s="118">
        <f t="shared" si="26"/>
        <v>0</v>
      </c>
      <c r="H96" s="118">
        <f t="shared" si="26"/>
        <v>0</v>
      </c>
      <c r="I96" s="118">
        <f t="shared" si="26"/>
        <v>0</v>
      </c>
      <c r="J96" s="118">
        <f t="shared" si="26"/>
        <v>0</v>
      </c>
      <c r="K96" s="118">
        <f t="shared" si="26"/>
        <v>0</v>
      </c>
      <c r="L96" s="118">
        <f t="shared" si="26"/>
        <v>0</v>
      </c>
      <c r="M96" s="118">
        <f t="shared" si="26"/>
        <v>0</v>
      </c>
      <c r="N96" s="118">
        <f t="shared" si="26"/>
        <v>0</v>
      </c>
      <c r="O96" s="118">
        <f t="shared" si="26"/>
        <v>0</v>
      </c>
      <c r="P96" s="118">
        <f t="shared" si="26"/>
        <v>0</v>
      </c>
      <c r="Q96" s="119">
        <f>J96+E96</f>
        <v>593000</v>
      </c>
    </row>
    <row r="97" spans="1:17" ht="18" hidden="1">
      <c r="A97" s="120"/>
      <c r="B97" s="120"/>
      <c r="C97" s="121"/>
      <c r="D97" s="122" t="s">
        <v>239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4">
        <f>J97+E97</f>
        <v>0</v>
      </c>
    </row>
    <row r="98" spans="1:17" ht="18" hidden="1">
      <c r="A98" s="125"/>
      <c r="B98" s="125"/>
      <c r="C98" s="126"/>
      <c r="D98" s="127" t="s">
        <v>240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0">
        <f>J98+E98</f>
        <v>0</v>
      </c>
    </row>
    <row r="99" spans="1:17" ht="18" hidden="1">
      <c r="A99" s="125"/>
      <c r="B99" s="125"/>
      <c r="C99" s="126"/>
      <c r="D99" s="127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0"/>
    </row>
    <row r="100" spans="1:17" ht="18" hidden="1">
      <c r="A100" s="125"/>
      <c r="B100" s="125"/>
      <c r="C100" s="126"/>
      <c r="D100" s="127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0"/>
    </row>
    <row r="101" spans="1:17" s="46" customFormat="1" ht="18.75" customHeight="1" hidden="1">
      <c r="A101" s="128"/>
      <c r="B101" s="128"/>
      <c r="C101" s="129"/>
      <c r="D101" s="130" t="s">
        <v>230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s="46" customFormat="1" ht="24" customHeight="1" hidden="1">
      <c r="A102" s="128"/>
      <c r="B102" s="128"/>
      <c r="C102" s="131"/>
      <c r="D102" s="132" t="s">
        <v>241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ht="61.5" customHeight="1" hidden="1">
      <c r="A103" s="125"/>
      <c r="B103" s="125"/>
      <c r="C103" s="133"/>
      <c r="D103" s="127" t="s">
        <v>242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0"/>
    </row>
    <row r="104" spans="1:17" ht="43.5" customHeight="1" hidden="1">
      <c r="A104" s="125"/>
      <c r="B104" s="125"/>
      <c r="C104" s="126"/>
      <c r="D104" s="127" t="s">
        <v>243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0"/>
    </row>
    <row r="105" spans="1:17" ht="50.25" customHeight="1" hidden="1">
      <c r="A105" s="125"/>
      <c r="B105" s="125"/>
      <c r="C105" s="126"/>
      <c r="D105" s="134" t="s">
        <v>244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0"/>
    </row>
    <row r="106" spans="1:17" ht="18" customHeight="1" hidden="1">
      <c r="A106" s="125"/>
      <c r="B106" s="125"/>
      <c r="C106" s="133"/>
      <c r="D106" s="135" t="s">
        <v>245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0"/>
    </row>
    <row r="107" spans="1:17" ht="60" customHeight="1" hidden="1">
      <c r="A107" s="125"/>
      <c r="B107" s="125"/>
      <c r="C107" s="133"/>
      <c r="D107" s="134" t="s">
        <v>246</v>
      </c>
      <c r="E107" s="75"/>
      <c r="F107" s="75"/>
      <c r="G107" s="75"/>
      <c r="H107" s="75"/>
      <c r="I107" s="75"/>
      <c r="J107" s="72"/>
      <c r="K107" s="72"/>
      <c r="L107" s="72"/>
      <c r="M107" s="72"/>
      <c r="N107" s="72"/>
      <c r="O107" s="72"/>
      <c r="P107" s="72"/>
      <c r="Q107" s="70"/>
    </row>
    <row r="108" spans="1:17" s="137" customFormat="1" ht="37.5" customHeight="1" hidden="1">
      <c r="A108" s="136"/>
      <c r="B108" s="136"/>
      <c r="C108" s="131"/>
      <c r="D108" s="132" t="s">
        <v>247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</row>
    <row r="109" spans="1:17" s="137" customFormat="1" ht="36.75" customHeight="1" hidden="1">
      <c r="A109" s="136"/>
      <c r="B109" s="136"/>
      <c r="C109" s="138"/>
      <c r="D109" s="134" t="s">
        <v>54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139"/>
    </row>
    <row r="110" spans="1:17" s="137" customFormat="1" ht="77.25" customHeight="1" hidden="1">
      <c r="A110" s="136"/>
      <c r="B110" s="136"/>
      <c r="C110" s="133"/>
      <c r="D110" s="135" t="s">
        <v>248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0"/>
    </row>
    <row r="111" spans="1:17" ht="53.25" customHeight="1" hidden="1">
      <c r="A111" s="125"/>
      <c r="B111" s="125"/>
      <c r="C111" s="133"/>
      <c r="D111" s="135" t="s">
        <v>249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0"/>
    </row>
    <row r="112" spans="1:17" ht="72" customHeight="1" hidden="1">
      <c r="A112" s="125"/>
      <c r="B112" s="125"/>
      <c r="C112" s="133"/>
      <c r="D112" s="140" t="s">
        <v>250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0"/>
    </row>
    <row r="113" spans="1:73" s="137" customFormat="1" ht="21" customHeight="1" hidden="1">
      <c r="A113" s="136"/>
      <c r="B113" s="136"/>
      <c r="C113" s="141"/>
      <c r="D113" s="142" t="s">
        <v>234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</row>
    <row r="114" spans="1:17" ht="26.25" customHeight="1" hidden="1">
      <c r="A114" s="125"/>
      <c r="B114" s="125"/>
      <c r="C114" s="133"/>
      <c r="D114" s="135" t="s">
        <v>234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0"/>
    </row>
    <row r="115" spans="1:18" s="46" customFormat="1" ht="18" hidden="1">
      <c r="A115" s="128"/>
      <c r="B115" s="128"/>
      <c r="C115" s="129"/>
      <c r="D115" s="144" t="s">
        <v>251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45"/>
    </row>
    <row r="116" spans="1:17" ht="36.75" customHeight="1">
      <c r="A116" s="146"/>
      <c r="B116" s="146"/>
      <c r="C116" s="147"/>
      <c r="D116" s="147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</row>
    <row r="117" spans="1:17" ht="39.75" customHeight="1">
      <c r="A117" s="149"/>
      <c r="B117" s="149"/>
      <c r="C117" s="150"/>
      <c r="D117" s="150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1:17" ht="15">
      <c r="A118" s="149"/>
      <c r="B118" s="149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  <row r="119" spans="1:17" ht="15">
      <c r="A119" s="149"/>
      <c r="B119" s="149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2"/>
      <c r="P119" s="152"/>
      <c r="Q119" s="152"/>
    </row>
    <row r="120" spans="1:17" ht="15">
      <c r="A120" s="149"/>
      <c r="B120" s="149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2"/>
      <c r="P120" s="152"/>
      <c r="Q120" s="152"/>
    </row>
    <row r="121" spans="1:17" ht="15">
      <c r="A121" s="149"/>
      <c r="B121" s="149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2"/>
      <c r="P121" s="152"/>
      <c r="Q121" s="152"/>
    </row>
    <row r="122" spans="1:17" ht="15">
      <c r="A122" s="149"/>
      <c r="B122" s="149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1:17" ht="15">
      <c r="A123" s="149"/>
      <c r="B123" s="149"/>
      <c r="C123" s="153"/>
      <c r="D123" s="153"/>
      <c r="E123" s="153"/>
      <c r="F123" s="153"/>
      <c r="G123" s="153"/>
      <c r="H123" s="153"/>
      <c r="I123" s="153"/>
      <c r="J123" s="153"/>
      <c r="K123" s="152"/>
      <c r="L123" s="152"/>
      <c r="M123" s="152"/>
      <c r="N123" s="152"/>
      <c r="O123" s="152"/>
      <c r="P123" s="152"/>
      <c r="Q123" s="152"/>
    </row>
    <row r="124" spans="1:17" ht="15">
      <c r="A124" s="149"/>
      <c r="B124" s="149"/>
      <c r="C124" s="153"/>
      <c r="D124" s="153"/>
      <c r="E124" s="153"/>
      <c r="F124" s="153"/>
      <c r="G124" s="153"/>
      <c r="H124" s="153"/>
      <c r="I124" s="153"/>
      <c r="J124" s="153"/>
      <c r="K124" s="152"/>
      <c r="L124" s="152"/>
      <c r="M124" s="152"/>
      <c r="N124" s="152"/>
      <c r="O124" s="152"/>
      <c r="P124" s="152"/>
      <c r="Q124" s="152"/>
    </row>
    <row r="125" spans="1:17" ht="15">
      <c r="A125" s="149"/>
      <c r="B125" s="149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1:3" ht="18">
      <c r="A126" s="149"/>
      <c r="B126" s="149"/>
      <c r="C126" s="154"/>
    </row>
    <row r="127" spans="1:2" ht="12.75">
      <c r="A127" s="149"/>
      <c r="B127" s="149"/>
    </row>
    <row r="128" spans="1:2" ht="12.75">
      <c r="A128" s="149"/>
      <c r="B128" s="149"/>
    </row>
    <row r="129" spans="1:2" ht="12.75">
      <c r="A129" s="149"/>
      <c r="B129" s="149"/>
    </row>
    <row r="130" spans="1:2" ht="12.75">
      <c r="A130" s="149"/>
      <c r="B130" s="149"/>
    </row>
    <row r="131" spans="1:2" ht="12.75">
      <c r="A131" s="149"/>
      <c r="B131" s="149"/>
    </row>
    <row r="132" spans="1:2" ht="12.75">
      <c r="A132" s="149"/>
      <c r="B132" s="149"/>
    </row>
    <row r="133" spans="1:2" ht="12.75">
      <c r="A133" s="149"/>
      <c r="B133" s="149"/>
    </row>
    <row r="134" spans="1:2" ht="12.75">
      <c r="A134" s="149"/>
      <c r="B134" s="149"/>
    </row>
    <row r="135" spans="1:2" ht="12.75">
      <c r="A135" s="149"/>
      <c r="B135" s="149"/>
    </row>
    <row r="136" spans="1:2" ht="12.75">
      <c r="A136" s="149"/>
      <c r="B136" s="149"/>
    </row>
    <row r="137" spans="1:2" ht="12.75">
      <c r="A137" s="149"/>
      <c r="B137" s="149"/>
    </row>
    <row r="138" spans="1:2" ht="12.75">
      <c r="A138" s="149"/>
      <c r="B138" s="149"/>
    </row>
    <row r="139" spans="1:2" ht="12.75">
      <c r="A139" s="149"/>
      <c r="B139" s="149"/>
    </row>
    <row r="140" spans="1:2" ht="12.75">
      <c r="A140" s="149"/>
      <c r="B140" s="149"/>
    </row>
    <row r="141" spans="1:2" ht="12.75">
      <c r="A141" s="149"/>
      <c r="B141" s="149"/>
    </row>
    <row r="142" spans="1:2" ht="12.75">
      <c r="A142" s="149"/>
      <c r="B142" s="149"/>
    </row>
    <row r="143" spans="1:2" ht="12.75">
      <c r="A143" s="149"/>
      <c r="B143" s="149"/>
    </row>
    <row r="144" spans="1:2" ht="12.75">
      <c r="A144" s="149"/>
      <c r="B144" s="149"/>
    </row>
    <row r="145" spans="1:2" ht="12.75">
      <c r="A145" s="149"/>
      <c r="B145" s="149"/>
    </row>
    <row r="146" spans="1:2" ht="12.75">
      <c r="A146" s="149"/>
      <c r="B146" s="149"/>
    </row>
    <row r="147" spans="1:2" ht="12.75">
      <c r="A147" s="149"/>
      <c r="B147" s="149"/>
    </row>
    <row r="148" spans="1:2" ht="12.75">
      <c r="A148" s="149"/>
      <c r="B148" s="149"/>
    </row>
    <row r="149" spans="1:2" ht="12.75">
      <c r="A149" s="149"/>
      <c r="B149" s="149"/>
    </row>
    <row r="150" spans="1:2" ht="12.75">
      <c r="A150" s="149"/>
      <c r="B150" s="149"/>
    </row>
    <row r="151" spans="1:2" ht="12.75">
      <c r="A151" s="149"/>
      <c r="B151" s="149"/>
    </row>
    <row r="152" spans="1:2" ht="12.75">
      <c r="A152" s="149"/>
      <c r="B152" s="149"/>
    </row>
    <row r="153" spans="1:2" ht="12.75">
      <c r="A153" s="149"/>
      <c r="B153" s="149"/>
    </row>
    <row r="154" spans="1:2" ht="12.75">
      <c r="A154" s="149"/>
      <c r="B154" s="149"/>
    </row>
    <row r="155" spans="1:2" ht="12.75">
      <c r="A155" s="149"/>
      <c r="B155" s="149"/>
    </row>
    <row r="156" spans="1:2" ht="12.75">
      <c r="A156" s="149"/>
      <c r="B156" s="149"/>
    </row>
    <row r="157" spans="1:2" ht="12.75">
      <c r="A157" s="149"/>
      <c r="B157" s="149"/>
    </row>
    <row r="158" spans="1:2" ht="12.75">
      <c r="A158" s="149"/>
      <c r="B158" s="149"/>
    </row>
    <row r="159" spans="1:2" ht="12.75">
      <c r="A159" s="149"/>
      <c r="B159" s="149"/>
    </row>
  </sheetData>
  <sheetProtection selectLockedCells="1" selectUnlockedCells="1"/>
  <mergeCells count="31">
    <mergeCell ref="N1:O1"/>
    <mergeCell ref="P1:Q1"/>
    <mergeCell ref="N2:Q2"/>
    <mergeCell ref="R2:T2"/>
    <mergeCell ref="N3:Q3"/>
    <mergeCell ref="R3:T3"/>
    <mergeCell ref="A4:Q4"/>
    <mergeCell ref="A5:Q5"/>
    <mergeCell ref="A9:B9"/>
    <mergeCell ref="A10:B10"/>
    <mergeCell ref="A12:A15"/>
    <mergeCell ref="B12:B15"/>
    <mergeCell ref="C12:C15"/>
    <mergeCell ref="D12:D15"/>
    <mergeCell ref="E12:I12"/>
    <mergeCell ref="J12:P12"/>
    <mergeCell ref="G14:G15"/>
    <mergeCell ref="H14:H15"/>
    <mergeCell ref="I14:I15"/>
    <mergeCell ref="N14:N15"/>
    <mergeCell ref="O14:O15"/>
    <mergeCell ref="Q12:Q15"/>
    <mergeCell ref="E13:E15"/>
    <mergeCell ref="F13:F15"/>
    <mergeCell ref="G13:H13"/>
    <mergeCell ref="J13:J15"/>
    <mergeCell ref="K13:K15"/>
    <mergeCell ref="L13:L15"/>
    <mergeCell ref="M13:M15"/>
    <mergeCell ref="N13:O13"/>
    <mergeCell ref="P13:P15"/>
  </mergeCells>
  <printOptions/>
  <pageMargins left="0.2361111111111111" right="0.19652777777777777" top="0.19652777777777777" bottom="0.19652777777777777" header="0.5118055555555555" footer="0.5118055555555555"/>
  <pageSetup horizontalDpi="300" verticalDpi="300" orientation="landscape" paperSize="9" scale="35" r:id="rId3"/>
  <rowBreaks count="1" manualBreakCount="1">
    <brk id="96" max="255" man="1"/>
  </rowBreaks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work1</cp:lastModifiedBy>
  <cp:lastPrinted>2020-12-22T12:17:07Z</cp:lastPrinted>
  <dcterms:modified xsi:type="dcterms:W3CDTF">2020-12-22T12:18:08Z</dcterms:modified>
  <cp:category/>
  <cp:version/>
  <cp:contentType/>
  <cp:contentStatus/>
</cp:coreProperties>
</file>