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na\мои документи\ЕСМАН\Звіт за ІІ квартал 2020 року\"/>
    </mc:Choice>
  </mc:AlternateContent>
  <bookViews>
    <workbookView xWindow="480" yWindow="135" windowWidth="18195" windowHeight="11310"/>
  </bookViews>
  <sheets>
    <sheet name="звіт" sheetId="2" r:id="rId1"/>
  </sheets>
  <calcPr calcId="162913"/>
</workbook>
</file>

<file path=xl/calcChain.xml><?xml version="1.0" encoding="utf-8"?>
<calcChain xmlns="http://schemas.openxmlformats.org/spreadsheetml/2006/main">
  <c r="P15" i="2" l="1"/>
  <c r="P17" i="2"/>
  <c r="P25" i="2"/>
  <c r="P26" i="2"/>
  <c r="P39" i="2"/>
  <c r="P42" i="2"/>
  <c r="P43" i="2"/>
  <c r="P44" i="2"/>
  <c r="O47" i="2"/>
  <c r="O45" i="2"/>
  <c r="O44" i="2"/>
  <c r="O43" i="2"/>
  <c r="O42" i="2"/>
  <c r="O40" i="2"/>
  <c r="O39" i="2"/>
  <c r="O38" i="2"/>
  <c r="O37" i="2"/>
  <c r="O36" i="2"/>
  <c r="O35" i="2"/>
  <c r="O34" i="2"/>
  <c r="O33" i="2"/>
  <c r="O32" i="2"/>
  <c r="O30" i="2"/>
  <c r="O29" i="2"/>
  <c r="O28" i="2"/>
  <c r="O27" i="2"/>
  <c r="O26" i="2"/>
  <c r="O25" i="2"/>
  <c r="O23" i="2"/>
  <c r="O22" i="2"/>
  <c r="O21" i="2"/>
  <c r="O20" i="2"/>
  <c r="O19" i="2"/>
  <c r="O18" i="2"/>
  <c r="O17" i="2"/>
  <c r="O16" i="2"/>
  <c r="O15" i="2"/>
  <c r="O14" i="2"/>
  <c r="O13" i="2"/>
  <c r="O8" i="2"/>
  <c r="O9" i="2"/>
  <c r="O10" i="2"/>
  <c r="O11" i="2"/>
  <c r="M15" i="2"/>
  <c r="M17" i="2"/>
  <c r="M25" i="2"/>
  <c r="M26" i="2"/>
  <c r="M39" i="2"/>
  <c r="M42" i="2"/>
  <c r="M43" i="2"/>
  <c r="M44" i="2"/>
  <c r="L47" i="2"/>
  <c r="L45" i="2"/>
  <c r="L44" i="2"/>
  <c r="L43" i="2"/>
  <c r="L42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14" i="2"/>
  <c r="L13" i="2"/>
  <c r="L9" i="2"/>
  <c r="L10" i="2"/>
  <c r="L11" i="2"/>
  <c r="L8" i="2"/>
  <c r="K47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0" i="2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8" i="2"/>
  <c r="F46" i="2"/>
  <c r="G46" i="2"/>
  <c r="I46" i="2"/>
  <c r="O46" i="2" s="1"/>
  <c r="J46" i="2"/>
  <c r="F41" i="2"/>
  <c r="G41" i="2"/>
  <c r="I41" i="2"/>
  <c r="O41" i="2" s="1"/>
  <c r="J41" i="2"/>
  <c r="F31" i="2"/>
  <c r="G31" i="2"/>
  <c r="I31" i="2"/>
  <c r="O31" i="2" s="1"/>
  <c r="J31" i="2"/>
  <c r="F24" i="2"/>
  <c r="G24" i="2"/>
  <c r="I24" i="2"/>
  <c r="O24" i="2" s="1"/>
  <c r="J24" i="2"/>
  <c r="F12" i="2"/>
  <c r="G12" i="2"/>
  <c r="I12" i="2"/>
  <c r="O12" i="2" s="1"/>
  <c r="J12" i="2"/>
  <c r="F7" i="2"/>
  <c r="F48" i="2" s="1"/>
  <c r="G7" i="2"/>
  <c r="I7" i="2"/>
  <c r="O7" i="2" s="1"/>
  <c r="J7" i="2"/>
  <c r="H47" i="2"/>
  <c r="H46" i="2" s="1"/>
  <c r="H45" i="2"/>
  <c r="H44" i="2"/>
  <c r="H43" i="2"/>
  <c r="H42" i="2"/>
  <c r="Q42" i="2" s="1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Q25" i="2" s="1"/>
  <c r="H23" i="2"/>
  <c r="H22" i="2"/>
  <c r="H21" i="2"/>
  <c r="H20" i="2"/>
  <c r="H19" i="2"/>
  <c r="H18" i="2"/>
  <c r="H17" i="2"/>
  <c r="H16" i="2"/>
  <c r="H15" i="2"/>
  <c r="Q15" i="2" s="1"/>
  <c r="H14" i="2"/>
  <c r="H13" i="2"/>
  <c r="H11" i="2"/>
  <c r="H10" i="2"/>
  <c r="H9" i="2"/>
  <c r="H8" i="2"/>
  <c r="E47" i="2"/>
  <c r="E46" i="2" s="1"/>
  <c r="E43" i="2"/>
  <c r="N43" i="2" s="1"/>
  <c r="E44" i="2"/>
  <c r="E45" i="2"/>
  <c r="E42" i="2"/>
  <c r="E33" i="2"/>
  <c r="E34" i="2"/>
  <c r="E35" i="2"/>
  <c r="E36" i="2"/>
  <c r="E37" i="2"/>
  <c r="E38" i="2"/>
  <c r="E39" i="2"/>
  <c r="E40" i="2"/>
  <c r="E32" i="2"/>
  <c r="E26" i="2"/>
  <c r="E27" i="2"/>
  <c r="E28" i="2"/>
  <c r="E29" i="2"/>
  <c r="E30" i="2"/>
  <c r="E25" i="2"/>
  <c r="N25" i="2" s="1"/>
  <c r="E14" i="2"/>
  <c r="E15" i="2"/>
  <c r="N15" i="2" s="1"/>
  <c r="E16" i="2"/>
  <c r="E17" i="2"/>
  <c r="E18" i="2"/>
  <c r="E19" i="2"/>
  <c r="E20" i="2"/>
  <c r="E21" i="2"/>
  <c r="E22" i="2"/>
  <c r="E23" i="2"/>
  <c r="E13" i="2"/>
  <c r="E9" i="2"/>
  <c r="E10" i="2"/>
  <c r="E11" i="2"/>
  <c r="E8" i="2"/>
  <c r="D46" i="2"/>
  <c r="D41" i="2"/>
  <c r="M41" i="2" s="1"/>
  <c r="D31" i="2"/>
  <c r="D24" i="2"/>
  <c r="D12" i="2"/>
  <c r="D7" i="2"/>
  <c r="C46" i="2"/>
  <c r="C41" i="2"/>
  <c r="C31" i="2"/>
  <c r="C24" i="2"/>
  <c r="C12" i="2"/>
  <c r="C7" i="2"/>
  <c r="M12" i="2" l="1"/>
  <c r="N17" i="2"/>
  <c r="N39" i="2"/>
  <c r="Q17" i="2"/>
  <c r="Q26" i="2"/>
  <c r="Q39" i="2"/>
  <c r="Q44" i="2"/>
  <c r="M24" i="2"/>
  <c r="N26" i="2"/>
  <c r="N44" i="2"/>
  <c r="M31" i="2"/>
  <c r="E12" i="2"/>
  <c r="N12" i="2" s="1"/>
  <c r="E41" i="2"/>
  <c r="E7" i="2"/>
  <c r="Q9" i="2"/>
  <c r="Q11" i="2"/>
  <c r="Q14" i="2"/>
  <c r="Q16" i="2"/>
  <c r="Q18" i="2"/>
  <c r="Q20" i="2"/>
  <c r="Q22" i="2"/>
  <c r="K24" i="2"/>
  <c r="Q27" i="2"/>
  <c r="Q29" i="2"/>
  <c r="K31" i="2"/>
  <c r="Q34" i="2"/>
  <c r="Q36" i="2"/>
  <c r="Q38" i="2"/>
  <c r="Q40" i="2"/>
  <c r="Q45" i="2"/>
  <c r="H7" i="2"/>
  <c r="N8" i="2"/>
  <c r="N13" i="2"/>
  <c r="N19" i="2"/>
  <c r="N21" i="2"/>
  <c r="N23" i="2"/>
  <c r="N28" i="2"/>
  <c r="N30" i="2"/>
  <c r="N33" i="2"/>
  <c r="N35" i="2"/>
  <c r="N37" i="2"/>
  <c r="Q47" i="2"/>
  <c r="I48" i="2"/>
  <c r="K7" i="2"/>
  <c r="K12" i="2"/>
  <c r="K46" i="2"/>
  <c r="L7" i="2"/>
  <c r="L12" i="2"/>
  <c r="L31" i="2"/>
  <c r="L46" i="2"/>
  <c r="N47" i="2"/>
  <c r="N45" i="2"/>
  <c r="N38" i="2"/>
  <c r="N36" i="2"/>
  <c r="N34" i="2"/>
  <c r="N32" i="2"/>
  <c r="N29" i="2"/>
  <c r="N27" i="2"/>
  <c r="N22" i="2"/>
  <c r="N20" i="2"/>
  <c r="N18" i="2"/>
  <c r="N14" i="2"/>
  <c r="N11" i="2"/>
  <c r="N9" i="2"/>
  <c r="Q37" i="2"/>
  <c r="Q35" i="2"/>
  <c r="Q33" i="2"/>
  <c r="Q30" i="2"/>
  <c r="Q28" i="2"/>
  <c r="Q23" i="2"/>
  <c r="Q21" i="2"/>
  <c r="Q19" i="2"/>
  <c r="Q13" i="2"/>
  <c r="Q10" i="2"/>
  <c r="Q8" i="2"/>
  <c r="L24" i="2"/>
  <c r="L41" i="2"/>
  <c r="N40" i="2"/>
  <c r="N16" i="2"/>
  <c r="N10" i="2"/>
  <c r="Q32" i="2"/>
  <c r="Q43" i="2"/>
  <c r="K41" i="2"/>
  <c r="P41" i="2"/>
  <c r="P31" i="2"/>
  <c r="H31" i="2"/>
  <c r="Q31" i="2" s="1"/>
  <c r="J48" i="2"/>
  <c r="P24" i="2"/>
  <c r="P12" i="2"/>
  <c r="H41" i="2"/>
  <c r="H24" i="2"/>
  <c r="H12" i="2"/>
  <c r="G48" i="2"/>
  <c r="N42" i="2"/>
  <c r="E31" i="2"/>
  <c r="N31" i="2" s="1"/>
  <c r="E24" i="2"/>
  <c r="N24" i="2" s="1"/>
  <c r="C48" i="2"/>
  <c r="D48" i="2"/>
  <c r="P48" i="2" l="1"/>
  <c r="Q24" i="2"/>
  <c r="K48" i="2"/>
  <c r="N46" i="2"/>
  <c r="Q46" i="2"/>
  <c r="Q7" i="2"/>
  <c r="N7" i="2"/>
  <c r="O48" i="2"/>
  <c r="L48" i="2"/>
  <c r="N41" i="2"/>
  <c r="Q41" i="2"/>
  <c r="H48" i="2"/>
  <c r="Q48" i="2" s="1"/>
  <c r="Q12" i="2"/>
  <c r="E48" i="2"/>
  <c r="N48" i="2" s="1"/>
  <c r="M48" i="2"/>
</calcChain>
</file>

<file path=xl/sharedStrings.xml><?xml version="1.0" encoding="utf-8"?>
<sst xmlns="http://schemas.openxmlformats.org/spreadsheetml/2006/main" count="110" uniqueCount="97">
  <si>
    <t>Загальний фонд</t>
  </si>
  <si>
    <t>01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</si>
  <si>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</si>
  <si>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Підвищення кваліфікації депутатів місцевих рад та посадових осіб місцевого самоврядування</t>
  </si>
  <si>
    <t>Інша діяльність у сфері державного управління</t>
  </si>
  <si>
    <t>7693</t>
  </si>
  <si>
    <t>Інші заходи, пов`язані з економічною діяльністю</t>
  </si>
  <si>
    <t>02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</si>
  <si>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</si>
  <si>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</si>
  <si>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</si>
  <si>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</si>
  <si>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</si>
  <si>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</si>
  <si>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</si>
  <si>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Заходи з енергозбереження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</si>
  <si>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</si>
  <si>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</si>
  <si>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</si>
  <si>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Надання дошкільної освіти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</si>
  <si>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</si>
  <si>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</si>
  <si>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Методичне забезпечення діяльності закладів освіти</t>
  </si>
  <si>
    <t>Забезпечення діяльності інших закладів у сфері освіти</t>
  </si>
  <si>
    <t>Інші програми та заходи у сфері освіти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</si>
  <si>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</si>
  <si>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</si>
  <si>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</si>
  <si>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</si>
  <si>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</si>
  <si>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</si>
  <si>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</si>
  <si>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Інші видатки на соціальний захист ветеранів війни та праці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</si>
  <si>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</si>
  <si>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</si>
  <si>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10</t>
  </si>
  <si>
    <t>Надання спеціальної освіти мистецькими школами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</si>
  <si>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</si>
  <si>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</si>
  <si>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</si>
  <si>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37</t>
  </si>
  <si>
    <t>Резервний фонд</t>
  </si>
  <si>
    <t xml:space="preserve"> </t>
  </si>
  <si>
    <t xml:space="preserve">Усього </t>
  </si>
  <si>
    <t>Затверджено на 2020 рік</t>
  </si>
  <si>
    <t>Спеціаль-ний фонд</t>
  </si>
  <si>
    <t>Всього</t>
  </si>
  <si>
    <t>Затверджено з урахуванням внесених змін на січень - червень 2020 року</t>
  </si>
  <si>
    <t>Районний бюджет</t>
  </si>
  <si>
    <t>% виконання до затвердженого плану на 2020 рік</t>
  </si>
  <si>
    <t>% виконання до уточненого плану на січень - червень 2020 року</t>
  </si>
  <si>
    <t>Виконано за січень - червень 2020 року</t>
  </si>
  <si>
    <t>ВИДАТКИ</t>
  </si>
  <si>
    <t>0110150</t>
  </si>
  <si>
    <t>0110170</t>
  </si>
  <si>
    <t>0110180</t>
  </si>
  <si>
    <t>0210180</t>
  </si>
  <si>
    <t>0212010</t>
  </si>
  <si>
    <t>0212111</t>
  </si>
  <si>
    <t>0212144</t>
  </si>
  <si>
    <t>0213104</t>
  </si>
  <si>
    <t>0213112</t>
  </si>
  <si>
    <t>0213121</t>
  </si>
  <si>
    <t>0213192</t>
  </si>
  <si>
    <t>0217640</t>
  </si>
  <si>
    <t>0218110</t>
  </si>
  <si>
    <t>0219800</t>
  </si>
  <si>
    <t>0611010</t>
  </si>
  <si>
    <t>0611020</t>
  </si>
  <si>
    <t>0611090</t>
  </si>
  <si>
    <t>0611150</t>
  </si>
  <si>
    <t>0611161</t>
  </si>
  <si>
    <t>0611162</t>
  </si>
  <si>
    <t>0813031</t>
  </si>
  <si>
    <t>0813032</t>
  </si>
  <si>
    <t>0813033</t>
  </si>
  <si>
    <t>0813035</t>
  </si>
  <si>
    <t>0813140</t>
  </si>
  <si>
    <t>0813160</t>
  </si>
  <si>
    <t>0813191</t>
  </si>
  <si>
    <t>0813210</t>
  </si>
  <si>
    <t>0813242</t>
  </si>
  <si>
    <t>1011100</t>
  </si>
  <si>
    <t>1014030</t>
  </si>
  <si>
    <t>1014060</t>
  </si>
  <si>
    <t>1014081</t>
  </si>
  <si>
    <t>3718700</t>
  </si>
  <si>
    <t>Кропивницька районна рада</t>
  </si>
  <si>
    <t>Кропивницька районна державна адміністрація</t>
  </si>
  <si>
    <t>Відділ освіти районної державної адміністрації</t>
  </si>
  <si>
    <t>Управління соціального захисту населення районної державної адміністрації</t>
  </si>
  <si>
    <t>Сектор культури, молоді та спорту  районної державної адміністрації</t>
  </si>
  <si>
    <t>Фінансове управління районної державної адміністрація</t>
  </si>
  <si>
    <t>Код бюджетної класифікації</t>
  </si>
  <si>
    <t>Найменування показника</t>
  </si>
  <si>
    <t>Заступник голови районної ради</t>
  </si>
  <si>
    <t>Наталія ВІТЮК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</si>
</sst>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7" formatCode="#0.0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7" fontId="6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/>
  </cellXfs>
  <cellStyles count="3">
    <cellStyle name="Звичайни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F4" sqref="F4:H4"/>
    </sheetView>
  </sheetViews>
  <sheetFormatPr defaultRowHeight="12.75" x14ac:dyDescent="0.2"/>
  <cols>
    <col min="1" max="1" width="11.85546875" style="5" customWidth="1"/>
    <col min="2" max="2" width="45.85546875" style="5" customWidth="1"/>
    <col min="3" max="3" width="10.5703125" style="5" customWidth="1"/>
    <col min="4" max="4" width="7.7109375" style="5" customWidth="1"/>
    <col min="5" max="6" width="10.5703125" style="5" customWidth="1"/>
    <col min="7" max="7" width="8.28515625" style="5" customWidth="1"/>
    <col min="8" max="9" width="10.5703125" style="5" customWidth="1"/>
    <col min="10" max="10" width="8" style="5" customWidth="1"/>
    <col min="11" max="11" width="10.5703125" style="5" customWidth="1"/>
    <col min="12" max="12" width="9.28515625" style="5" customWidth="1"/>
    <col min="13" max="13" width="7.140625" style="5" customWidth="1"/>
    <col min="14" max="15" width="9.28515625" style="5" customWidth="1"/>
    <col min="16" max="16" width="7.7109375" style="5" customWidth="1"/>
    <col min="17" max="17" width="9.28515625" style="5" customWidth="1"/>
    <col min="18" max="16384" width="9.140625" style="5"/>
  </cols>
  <sheetData>
    <row r="1" spans="1:1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x14ac:dyDescent="0.2">
      <c r="M2" s="6"/>
    </row>
    <row r="3" spans="1:17" ht="13.5" customHeight="1" x14ac:dyDescent="0.2">
      <c r="A3" s="7" t="s">
        <v>93</v>
      </c>
      <c r="B3" s="7" t="s">
        <v>94</v>
      </c>
      <c r="C3" s="3" t="s">
        <v>48</v>
      </c>
      <c r="D3" s="3"/>
      <c r="E3" s="3"/>
      <c r="F3" s="3"/>
      <c r="G3" s="3"/>
      <c r="H3" s="3"/>
      <c r="I3" s="3"/>
      <c r="J3" s="3"/>
      <c r="K3" s="3"/>
      <c r="L3" s="2" t="s">
        <v>49</v>
      </c>
      <c r="M3" s="2"/>
      <c r="N3" s="2"/>
      <c r="O3" s="2" t="s">
        <v>50</v>
      </c>
      <c r="P3" s="2"/>
      <c r="Q3" s="2"/>
    </row>
    <row r="4" spans="1:17" ht="40.5" customHeight="1" x14ac:dyDescent="0.2">
      <c r="A4" s="7"/>
      <c r="B4" s="7"/>
      <c r="C4" s="2" t="s">
        <v>44</v>
      </c>
      <c r="D4" s="2"/>
      <c r="E4" s="2"/>
      <c r="F4" s="2" t="s">
        <v>47</v>
      </c>
      <c r="G4" s="2"/>
      <c r="H4" s="2"/>
      <c r="I4" s="2" t="s">
        <v>51</v>
      </c>
      <c r="J4" s="2"/>
      <c r="K4" s="2"/>
      <c r="L4" s="2"/>
      <c r="M4" s="2"/>
      <c r="N4" s="2"/>
      <c r="O4" s="2"/>
      <c r="P4" s="2"/>
      <c r="Q4" s="2"/>
    </row>
    <row r="5" spans="1:17" s="8" customFormat="1" ht="36" customHeight="1" x14ac:dyDescent="0.2">
      <c r="A5" s="7"/>
      <c r="B5" s="7"/>
      <c r="C5" s="1" t="s">
        <v>0</v>
      </c>
      <c r="D5" s="1" t="s">
        <v>45</v>
      </c>
      <c r="E5" s="1" t="s">
        <v>46</v>
      </c>
      <c r="F5" s="1" t="s">
        <v>0</v>
      </c>
      <c r="G5" s="1" t="s">
        <v>45</v>
      </c>
      <c r="H5" s="1" t="s">
        <v>46</v>
      </c>
      <c r="I5" s="1" t="s">
        <v>0</v>
      </c>
      <c r="J5" s="1" t="s">
        <v>45</v>
      </c>
      <c r="K5" s="1" t="s">
        <v>46</v>
      </c>
      <c r="L5" s="1" t="s">
        <v>0</v>
      </c>
      <c r="M5" s="1" t="s">
        <v>45</v>
      </c>
      <c r="N5" s="1" t="s">
        <v>46</v>
      </c>
      <c r="O5" s="1" t="s">
        <v>0</v>
      </c>
      <c r="P5" s="1" t="s">
        <v>45</v>
      </c>
      <c r="Q5" s="1" t="s">
        <v>46</v>
      </c>
    </row>
    <row r="6" spans="1:17" s="8" customFormat="1" ht="15.75" customHeight="1" x14ac:dyDescent="0.2">
      <c r="A6" s="15" t="s">
        <v>52</v>
      </c>
      <c r="B6" s="1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">
      <c r="A7" s="9" t="s">
        <v>1</v>
      </c>
      <c r="B7" s="10" t="s">
        <v>87</v>
      </c>
      <c r="C7" s="11">
        <f t="shared" ref="C7" si="0">C11+C10+C9+C8</f>
        <v>3942.97</v>
      </c>
      <c r="D7" s="11">
        <f t="shared" ref="D7" si="1">D11+D10+D9+D8</f>
        <v>0</v>
      </c>
      <c r="E7" s="11">
        <f t="shared" ref="E7" si="2">E11+E10+E9+E8</f>
        <v>3942.97</v>
      </c>
      <c r="F7" s="11">
        <f t="shared" ref="F7" si="3">F11+F10+F9+F8</f>
        <v>2038.81</v>
      </c>
      <c r="G7" s="11">
        <f t="shared" ref="G7" si="4">G11+G10+G9+G8</f>
        <v>0</v>
      </c>
      <c r="H7" s="11">
        <f t="shared" ref="H7" si="5">H11+H10+H9+H8</f>
        <v>2038.81</v>
      </c>
      <c r="I7" s="11">
        <f t="shared" ref="I7" si="6">I11+I10+I9+I8</f>
        <v>1551.7679000000003</v>
      </c>
      <c r="J7" s="11">
        <f t="shared" ref="J7:K7" si="7">J11+J10+J9+J8</f>
        <v>0</v>
      </c>
      <c r="K7" s="11">
        <f t="shared" si="7"/>
        <v>1551.7679000000003</v>
      </c>
      <c r="L7" s="11">
        <f>I7/C7*100</f>
        <v>39.355305772044943</v>
      </c>
      <c r="M7" s="11"/>
      <c r="N7" s="11">
        <f>K7/E7*100</f>
        <v>39.355305772044943</v>
      </c>
      <c r="O7" s="11">
        <f>I7/F7*100</f>
        <v>76.111452268725401</v>
      </c>
      <c r="P7" s="11"/>
      <c r="Q7" s="11">
        <f t="shared" ref="P7:Q22" si="8">K7/H7*100</f>
        <v>76.111452268725401</v>
      </c>
    </row>
    <row r="8" spans="1:17" ht="51" customHeight="1" x14ac:dyDescent="0.2">
      <c r="A8" s="12" t="s">
        <v>53</v>
      </c>
      <c r="B8" s="13" t="s">
        <v>2</v>
      </c>
      <c r="C8" s="14">
        <v>2943.4859999999999</v>
      </c>
      <c r="D8" s="14"/>
      <c r="E8" s="14">
        <f>C8+D8</f>
        <v>2943.4859999999999</v>
      </c>
      <c r="F8" s="14">
        <v>1523.326</v>
      </c>
      <c r="G8" s="14"/>
      <c r="H8" s="14">
        <f>F8+G8</f>
        <v>1523.326</v>
      </c>
      <c r="I8" s="14">
        <v>1120.2839000000001</v>
      </c>
      <c r="J8" s="14"/>
      <c r="K8" s="14">
        <f>I8+J8</f>
        <v>1120.2839000000001</v>
      </c>
      <c r="L8" s="14">
        <f>I8/C8*100</f>
        <v>38.059766548915135</v>
      </c>
      <c r="M8" s="14"/>
      <c r="N8" s="14">
        <f>K8/E8*100</f>
        <v>38.059766548915135</v>
      </c>
      <c r="O8" s="11">
        <f t="shared" ref="O8:O47" si="9">I8/F8*100</f>
        <v>73.541966722815744</v>
      </c>
      <c r="P8" s="11"/>
      <c r="Q8" s="11">
        <f t="shared" si="8"/>
        <v>73.541966722815744</v>
      </c>
    </row>
    <row r="9" spans="1:17" ht="25.5" customHeight="1" x14ac:dyDescent="0.2">
      <c r="A9" s="12" t="s">
        <v>54</v>
      </c>
      <c r="B9" s="13" t="s">
        <v>3</v>
      </c>
      <c r="C9" s="14">
        <v>30</v>
      </c>
      <c r="D9" s="14"/>
      <c r="E9" s="14">
        <f t="shared" ref="E9:E11" si="10">C9+D9</f>
        <v>30</v>
      </c>
      <c r="F9" s="14">
        <v>30</v>
      </c>
      <c r="G9" s="14"/>
      <c r="H9" s="14">
        <f t="shared" ref="H9:H11" si="11">F9+G9</f>
        <v>30</v>
      </c>
      <c r="I9" s="14">
        <v>0</v>
      </c>
      <c r="J9" s="14"/>
      <c r="K9" s="14">
        <f t="shared" ref="K9:K11" si="12">I9+J9</f>
        <v>0</v>
      </c>
      <c r="L9" s="14">
        <f t="shared" ref="L9:N47" si="13">I9/C9*100</f>
        <v>0</v>
      </c>
      <c r="M9" s="14"/>
      <c r="N9" s="14">
        <f t="shared" si="13"/>
        <v>0</v>
      </c>
      <c r="O9" s="11">
        <f t="shared" si="9"/>
        <v>0</v>
      </c>
      <c r="P9" s="11"/>
      <c r="Q9" s="11">
        <f t="shared" si="8"/>
        <v>0</v>
      </c>
    </row>
    <row r="10" spans="1:17" ht="12.75" customHeight="1" x14ac:dyDescent="0.2">
      <c r="A10" s="12" t="s">
        <v>55</v>
      </c>
      <c r="B10" s="13" t="s">
        <v>4</v>
      </c>
      <c r="C10" s="14">
        <v>10</v>
      </c>
      <c r="D10" s="14"/>
      <c r="E10" s="14">
        <f t="shared" si="10"/>
        <v>10</v>
      </c>
      <c r="F10" s="14">
        <v>6</v>
      </c>
      <c r="G10" s="14"/>
      <c r="H10" s="14">
        <f t="shared" si="11"/>
        <v>6</v>
      </c>
      <c r="I10" s="14">
        <v>2</v>
      </c>
      <c r="J10" s="14"/>
      <c r="K10" s="14">
        <f t="shared" si="12"/>
        <v>2</v>
      </c>
      <c r="L10" s="14">
        <f t="shared" si="13"/>
        <v>20</v>
      </c>
      <c r="M10" s="14"/>
      <c r="N10" s="14">
        <f t="shared" si="13"/>
        <v>20</v>
      </c>
      <c r="O10" s="11">
        <f t="shared" si="9"/>
        <v>33.333333333333329</v>
      </c>
      <c r="P10" s="11"/>
      <c r="Q10" s="11">
        <f t="shared" si="8"/>
        <v>33.333333333333329</v>
      </c>
    </row>
    <row r="11" spans="1:17" ht="12.75" customHeight="1" x14ac:dyDescent="0.2">
      <c r="A11" s="12" t="s">
        <v>5</v>
      </c>
      <c r="B11" s="13" t="s">
        <v>6</v>
      </c>
      <c r="C11" s="14">
        <v>959.48400000000004</v>
      </c>
      <c r="D11" s="14"/>
      <c r="E11" s="14">
        <f t="shared" si="10"/>
        <v>959.48400000000004</v>
      </c>
      <c r="F11" s="14">
        <v>479.48400000000004</v>
      </c>
      <c r="G11" s="14"/>
      <c r="H11" s="14">
        <f t="shared" si="11"/>
        <v>479.48400000000004</v>
      </c>
      <c r="I11" s="14">
        <v>429.48400000000004</v>
      </c>
      <c r="J11" s="14"/>
      <c r="K11" s="14">
        <f t="shared" si="12"/>
        <v>429.48400000000004</v>
      </c>
      <c r="L11" s="14">
        <f t="shared" si="13"/>
        <v>44.761976228889701</v>
      </c>
      <c r="M11" s="14"/>
      <c r="N11" s="14">
        <f t="shared" si="13"/>
        <v>44.761976228889701</v>
      </c>
      <c r="O11" s="11">
        <f t="shared" si="9"/>
        <v>89.572123365951725</v>
      </c>
      <c r="P11" s="11"/>
      <c r="Q11" s="11">
        <f t="shared" si="8"/>
        <v>89.572123365951725</v>
      </c>
    </row>
    <row r="12" spans="1:17" ht="15.75" customHeight="1" x14ac:dyDescent="0.2">
      <c r="A12" s="9" t="s">
        <v>7</v>
      </c>
      <c r="B12" s="10" t="s">
        <v>88</v>
      </c>
      <c r="C12" s="11">
        <f t="shared" ref="C12" si="14">C13+C14+C15+C16+C17+C18+C19+C20+C21++C22+C23</f>
        <v>21760.757429999998</v>
      </c>
      <c r="D12" s="11">
        <f t="shared" ref="D12" si="15">D13+D14+D15+D16+D17+D18+D19+D20+D21++D22+D23</f>
        <v>590.5</v>
      </c>
      <c r="E12" s="11">
        <f t="shared" ref="E12" si="16">E13+E14+E15+E16+E17+E18+E19+E20+E21++E22+E23</f>
        <v>22351.257429999998</v>
      </c>
      <c r="F12" s="11">
        <f t="shared" ref="F12" si="17">F13+F14+F15+F16+F17+F18+F19+F20+F21++F22+F23</f>
        <v>17805.068429999996</v>
      </c>
      <c r="G12" s="11">
        <f t="shared" ref="G12" si="18">G13+G14+G15+G16+G17+G18+G19+G20+G21++G22+G23</f>
        <v>545.29999999999995</v>
      </c>
      <c r="H12" s="11">
        <f t="shared" ref="H12" si="19">H13+H14+H15+H16+H17+H18+H19+H20+H21++H22+H23</f>
        <v>18350.368429999999</v>
      </c>
      <c r="I12" s="11">
        <f t="shared" ref="I12" si="20">I13+I14+I15+I16+I17+I18+I19+I20+I21++I22+I23</f>
        <v>14232.00599</v>
      </c>
      <c r="J12" s="11">
        <f t="shared" ref="J12:K12" si="21">J13+J14+J15+J16+J17+J18+J19+J20+J21++J22+J23</f>
        <v>516.20000000000005</v>
      </c>
      <c r="K12" s="11">
        <f t="shared" si="21"/>
        <v>14748.20599</v>
      </c>
      <c r="L12" s="11">
        <f>I12/C12*100</f>
        <v>65.402162749993948</v>
      </c>
      <c r="M12" s="11">
        <f>J12/D12*100</f>
        <v>87.41744284504658</v>
      </c>
      <c r="N12" s="11">
        <f>K12/E12*100</f>
        <v>65.983786532765109</v>
      </c>
      <c r="O12" s="11">
        <f>I12/F12*100</f>
        <v>79.932329639465493</v>
      </c>
      <c r="P12" s="11">
        <f t="shared" si="8"/>
        <v>94.663487988263356</v>
      </c>
      <c r="Q12" s="11">
        <f t="shared" si="8"/>
        <v>80.370081103597784</v>
      </c>
    </row>
    <row r="13" spans="1:17" ht="18" customHeight="1" x14ac:dyDescent="0.2">
      <c r="A13" s="12" t="s">
        <v>56</v>
      </c>
      <c r="B13" s="13" t="s">
        <v>4</v>
      </c>
      <c r="C13" s="14">
        <v>173</v>
      </c>
      <c r="D13" s="14"/>
      <c r="E13" s="14">
        <f>C13+D13</f>
        <v>173</v>
      </c>
      <c r="F13" s="14">
        <v>165</v>
      </c>
      <c r="G13" s="14"/>
      <c r="H13" s="14">
        <f>F13+G13</f>
        <v>165</v>
      </c>
      <c r="I13" s="14">
        <v>146.47500000000002</v>
      </c>
      <c r="J13" s="14"/>
      <c r="K13" s="14">
        <f>I13+J13</f>
        <v>146.47500000000002</v>
      </c>
      <c r="L13" s="14">
        <f t="shared" si="13"/>
        <v>84.667630057803478</v>
      </c>
      <c r="M13" s="14"/>
      <c r="N13" s="14">
        <f t="shared" si="13"/>
        <v>84.667630057803478</v>
      </c>
      <c r="O13" s="11">
        <f t="shared" si="9"/>
        <v>88.772727272727295</v>
      </c>
      <c r="P13" s="11"/>
      <c r="Q13" s="11">
        <f t="shared" si="8"/>
        <v>88.772727272727295</v>
      </c>
    </row>
    <row r="14" spans="1:17" ht="25.5" x14ac:dyDescent="0.2">
      <c r="A14" s="12" t="s">
        <v>57</v>
      </c>
      <c r="B14" s="13" t="s">
        <v>8</v>
      </c>
      <c r="C14" s="14">
        <v>12448.470000000001</v>
      </c>
      <c r="D14" s="14"/>
      <c r="E14" s="14">
        <f t="shared" ref="E14:E47" si="22">C14+D14</f>
        <v>12448.470000000001</v>
      </c>
      <c r="F14" s="14">
        <v>10838.9</v>
      </c>
      <c r="G14" s="14"/>
      <c r="H14" s="14">
        <f t="shared" ref="H14:H23" si="23">F14+G14</f>
        <v>10838.9</v>
      </c>
      <c r="I14" s="14">
        <v>9151.8542500000003</v>
      </c>
      <c r="J14" s="14"/>
      <c r="K14" s="14">
        <f t="shared" ref="K14:K23" si="24">I14+J14</f>
        <v>9151.8542500000003</v>
      </c>
      <c r="L14" s="14">
        <f t="shared" si="13"/>
        <v>73.517904208308323</v>
      </c>
      <c r="M14" s="14"/>
      <c r="N14" s="14">
        <f t="shared" si="13"/>
        <v>73.517904208308323</v>
      </c>
      <c r="O14" s="11">
        <f t="shared" si="9"/>
        <v>84.435267877736678</v>
      </c>
      <c r="P14" s="11"/>
      <c r="Q14" s="11">
        <f t="shared" si="8"/>
        <v>84.435267877736678</v>
      </c>
    </row>
    <row r="15" spans="1:17" ht="38.25" x14ac:dyDescent="0.2">
      <c r="A15" s="12" t="s">
        <v>58</v>
      </c>
      <c r="B15" s="13" t="s">
        <v>9</v>
      </c>
      <c r="C15" s="14">
        <v>3939.6744299999996</v>
      </c>
      <c r="D15" s="14">
        <v>36.5</v>
      </c>
      <c r="E15" s="14">
        <f t="shared" si="22"/>
        <v>3976.1744299999996</v>
      </c>
      <c r="F15" s="14">
        <v>3592.9684299999999</v>
      </c>
      <c r="G15" s="14">
        <v>36.5</v>
      </c>
      <c r="H15" s="14">
        <f t="shared" si="23"/>
        <v>3629.4684299999999</v>
      </c>
      <c r="I15" s="14">
        <v>2272.3355799999999</v>
      </c>
      <c r="J15" s="14">
        <v>7.4</v>
      </c>
      <c r="K15" s="14">
        <f t="shared" si="24"/>
        <v>2279.73558</v>
      </c>
      <c r="L15" s="14">
        <f t="shared" si="13"/>
        <v>57.678257946812117</v>
      </c>
      <c r="M15" s="14">
        <f t="shared" si="13"/>
        <v>20.273972602739725</v>
      </c>
      <c r="N15" s="14">
        <f t="shared" si="13"/>
        <v>57.334898660368886</v>
      </c>
      <c r="O15" s="11">
        <f t="shared" si="9"/>
        <v>63.243961762280222</v>
      </c>
      <c r="P15" s="11">
        <f t="shared" si="8"/>
        <v>20.273972602739725</v>
      </c>
      <c r="Q15" s="11">
        <f t="shared" si="8"/>
        <v>62.811831097811755</v>
      </c>
    </row>
    <row r="16" spans="1:17" ht="25.5" x14ac:dyDescent="0.2">
      <c r="A16" s="12" t="s">
        <v>59</v>
      </c>
      <c r="B16" s="13" t="s">
        <v>10</v>
      </c>
      <c r="C16" s="14">
        <v>1740.8</v>
      </c>
      <c r="D16" s="14"/>
      <c r="E16" s="14">
        <f t="shared" si="22"/>
        <v>1740.8</v>
      </c>
      <c r="F16" s="14">
        <v>1182.2</v>
      </c>
      <c r="G16" s="14"/>
      <c r="H16" s="14">
        <f t="shared" si="23"/>
        <v>1182.2</v>
      </c>
      <c r="I16" s="14">
        <v>804.42103000000009</v>
      </c>
      <c r="J16" s="14"/>
      <c r="K16" s="14">
        <f t="shared" si="24"/>
        <v>804.42103000000009</v>
      </c>
      <c r="L16" s="14">
        <f t="shared" si="13"/>
        <v>46.209847771139714</v>
      </c>
      <c r="M16" s="14"/>
      <c r="N16" s="14">
        <f t="shared" si="13"/>
        <v>46.209847771139714</v>
      </c>
      <c r="O16" s="11">
        <f t="shared" si="9"/>
        <v>68.044411267129092</v>
      </c>
      <c r="P16" s="11"/>
      <c r="Q16" s="11">
        <f t="shared" si="8"/>
        <v>68.044411267129092</v>
      </c>
    </row>
    <row r="17" spans="1:17" ht="51" x14ac:dyDescent="0.2">
      <c r="A17" s="12" t="s">
        <v>60</v>
      </c>
      <c r="B17" s="13" t="s">
        <v>11</v>
      </c>
      <c r="C17" s="14">
        <v>2455.1209999999996</v>
      </c>
      <c r="D17" s="14">
        <v>554</v>
      </c>
      <c r="E17" s="14">
        <f t="shared" si="22"/>
        <v>3009.1209999999996</v>
      </c>
      <c r="F17" s="14">
        <v>1291.2399999999998</v>
      </c>
      <c r="G17" s="14">
        <v>508.8</v>
      </c>
      <c r="H17" s="14">
        <f t="shared" si="23"/>
        <v>1800.0399999999997</v>
      </c>
      <c r="I17" s="14">
        <v>1254.74973</v>
      </c>
      <c r="J17" s="14">
        <v>508.8</v>
      </c>
      <c r="K17" s="14">
        <f t="shared" si="24"/>
        <v>1763.54973</v>
      </c>
      <c r="L17" s="14">
        <f t="shared" si="13"/>
        <v>51.107449693925474</v>
      </c>
      <c r="M17" s="14">
        <f t="shared" si="13"/>
        <v>91.841155234657052</v>
      </c>
      <c r="N17" s="14">
        <f t="shared" si="13"/>
        <v>58.606806771811435</v>
      </c>
      <c r="O17" s="11">
        <f t="shared" si="9"/>
        <v>97.174013351507099</v>
      </c>
      <c r="P17" s="11">
        <f t="shared" si="8"/>
        <v>100</v>
      </c>
      <c r="Q17" s="11">
        <f t="shared" si="8"/>
        <v>97.972807826492755</v>
      </c>
    </row>
    <row r="18" spans="1:17" ht="25.5" x14ac:dyDescent="0.2">
      <c r="A18" s="12" t="s">
        <v>61</v>
      </c>
      <c r="B18" s="13" t="s">
        <v>12</v>
      </c>
      <c r="C18" s="14">
        <v>40</v>
      </c>
      <c r="D18" s="14"/>
      <c r="E18" s="14">
        <f t="shared" si="22"/>
        <v>40</v>
      </c>
      <c r="F18" s="14">
        <v>40</v>
      </c>
      <c r="G18" s="14"/>
      <c r="H18" s="14">
        <f t="shared" si="23"/>
        <v>40</v>
      </c>
      <c r="I18" s="14">
        <v>40</v>
      </c>
      <c r="J18" s="14"/>
      <c r="K18" s="14">
        <f t="shared" si="24"/>
        <v>40</v>
      </c>
      <c r="L18" s="14">
        <f t="shared" si="13"/>
        <v>100</v>
      </c>
      <c r="M18" s="14"/>
      <c r="N18" s="14">
        <f t="shared" si="13"/>
        <v>100</v>
      </c>
      <c r="O18" s="11">
        <f t="shared" si="9"/>
        <v>100</v>
      </c>
      <c r="P18" s="11"/>
      <c r="Q18" s="11">
        <f t="shared" si="8"/>
        <v>100</v>
      </c>
    </row>
    <row r="19" spans="1:17" ht="31.5" customHeight="1" x14ac:dyDescent="0.2">
      <c r="A19" s="12" t="s">
        <v>62</v>
      </c>
      <c r="B19" s="13" t="s">
        <v>13</v>
      </c>
      <c r="C19" s="14">
        <v>378.69200000000006</v>
      </c>
      <c r="D19" s="14"/>
      <c r="E19" s="14">
        <f t="shared" si="22"/>
        <v>378.69200000000006</v>
      </c>
      <c r="F19" s="14">
        <v>189.76000000000002</v>
      </c>
      <c r="G19" s="14"/>
      <c r="H19" s="14">
        <f t="shared" si="23"/>
        <v>189.76000000000002</v>
      </c>
      <c r="I19" s="14">
        <v>169.18561</v>
      </c>
      <c r="J19" s="14"/>
      <c r="K19" s="14">
        <f t="shared" si="24"/>
        <v>169.18561</v>
      </c>
      <c r="L19" s="14">
        <f t="shared" si="13"/>
        <v>44.67630950746252</v>
      </c>
      <c r="M19" s="14"/>
      <c r="N19" s="14">
        <f t="shared" si="13"/>
        <v>44.67630950746252</v>
      </c>
      <c r="O19" s="11">
        <f t="shared" si="9"/>
        <v>89.157678119730178</v>
      </c>
      <c r="P19" s="11"/>
      <c r="Q19" s="11">
        <f t="shared" si="8"/>
        <v>89.157678119730178</v>
      </c>
    </row>
    <row r="20" spans="1:17" ht="38.25" x14ac:dyDescent="0.2">
      <c r="A20" s="12" t="s">
        <v>63</v>
      </c>
      <c r="B20" s="13" t="s">
        <v>14</v>
      </c>
      <c r="C20" s="14">
        <v>135</v>
      </c>
      <c r="D20" s="14"/>
      <c r="E20" s="14">
        <f t="shared" si="22"/>
        <v>135</v>
      </c>
      <c r="F20" s="14">
        <v>80</v>
      </c>
      <c r="G20" s="14"/>
      <c r="H20" s="14">
        <f t="shared" si="23"/>
        <v>80</v>
      </c>
      <c r="I20" s="14">
        <v>67.302289999999999</v>
      </c>
      <c r="J20" s="14"/>
      <c r="K20" s="14">
        <f t="shared" si="24"/>
        <v>67.302289999999999</v>
      </c>
      <c r="L20" s="14">
        <f t="shared" si="13"/>
        <v>49.85354814814815</v>
      </c>
      <c r="M20" s="14"/>
      <c r="N20" s="14">
        <f t="shared" si="13"/>
        <v>49.85354814814815</v>
      </c>
      <c r="O20" s="11">
        <f t="shared" si="9"/>
        <v>84.127862499999992</v>
      </c>
      <c r="P20" s="11"/>
      <c r="Q20" s="11">
        <f t="shared" si="8"/>
        <v>84.127862499999992</v>
      </c>
    </row>
    <row r="21" spans="1:17" x14ac:dyDescent="0.2">
      <c r="A21" s="12" t="s">
        <v>64</v>
      </c>
      <c r="B21" s="13" t="s">
        <v>15</v>
      </c>
      <c r="C21" s="14">
        <v>50</v>
      </c>
      <c r="D21" s="14"/>
      <c r="E21" s="14">
        <f t="shared" si="22"/>
        <v>50</v>
      </c>
      <c r="F21" s="14">
        <v>25</v>
      </c>
      <c r="G21" s="14"/>
      <c r="H21" s="14">
        <f t="shared" si="23"/>
        <v>25</v>
      </c>
      <c r="I21" s="14">
        <v>0</v>
      </c>
      <c r="J21" s="14"/>
      <c r="K21" s="14">
        <f t="shared" si="24"/>
        <v>0</v>
      </c>
      <c r="L21" s="14">
        <f t="shared" si="13"/>
        <v>0</v>
      </c>
      <c r="M21" s="14"/>
      <c r="N21" s="14">
        <f t="shared" si="13"/>
        <v>0</v>
      </c>
      <c r="O21" s="11">
        <f t="shared" si="9"/>
        <v>0</v>
      </c>
      <c r="P21" s="11"/>
      <c r="Q21" s="11">
        <f t="shared" si="8"/>
        <v>0</v>
      </c>
    </row>
    <row r="22" spans="1:17" ht="29.25" customHeight="1" x14ac:dyDescent="0.2">
      <c r="A22" s="12" t="s">
        <v>65</v>
      </c>
      <c r="B22" s="13" t="s">
        <v>16</v>
      </c>
      <c r="C22" s="14">
        <v>250</v>
      </c>
      <c r="D22" s="14"/>
      <c r="E22" s="14">
        <f t="shared" si="22"/>
        <v>250</v>
      </c>
      <c r="F22" s="14">
        <v>250</v>
      </c>
      <c r="G22" s="14"/>
      <c r="H22" s="14">
        <f t="shared" si="23"/>
        <v>250</v>
      </c>
      <c r="I22" s="14">
        <v>249.2825</v>
      </c>
      <c r="J22" s="14"/>
      <c r="K22" s="14">
        <f t="shared" si="24"/>
        <v>249.2825</v>
      </c>
      <c r="L22" s="14">
        <f t="shared" si="13"/>
        <v>99.712999999999994</v>
      </c>
      <c r="M22" s="14"/>
      <c r="N22" s="14">
        <f t="shared" si="13"/>
        <v>99.712999999999994</v>
      </c>
      <c r="O22" s="11">
        <f t="shared" si="9"/>
        <v>99.712999999999994</v>
      </c>
      <c r="P22" s="11"/>
      <c r="Q22" s="11">
        <f t="shared" si="8"/>
        <v>99.712999999999994</v>
      </c>
    </row>
    <row r="23" spans="1:17" ht="38.25" x14ac:dyDescent="0.2">
      <c r="A23" s="12" t="s">
        <v>66</v>
      </c>
      <c r="B23" s="13" t="s">
        <v>17</v>
      </c>
      <c r="C23" s="14">
        <v>150</v>
      </c>
      <c r="D23" s="14"/>
      <c r="E23" s="14">
        <f t="shared" si="22"/>
        <v>150</v>
      </c>
      <c r="F23" s="14">
        <v>150</v>
      </c>
      <c r="G23" s="14"/>
      <c r="H23" s="14">
        <f t="shared" si="23"/>
        <v>150</v>
      </c>
      <c r="I23" s="14">
        <v>76.400000000000006</v>
      </c>
      <c r="J23" s="14"/>
      <c r="K23" s="14">
        <f t="shared" si="24"/>
        <v>76.400000000000006</v>
      </c>
      <c r="L23" s="14">
        <f t="shared" si="13"/>
        <v>50.933333333333344</v>
      </c>
      <c r="M23" s="14"/>
      <c r="N23" s="14">
        <f t="shared" si="13"/>
        <v>50.933333333333344</v>
      </c>
      <c r="O23" s="11">
        <f t="shared" si="9"/>
        <v>50.933333333333344</v>
      </c>
      <c r="P23" s="11"/>
      <c r="Q23" s="11">
        <f t="shared" ref="Q23:Q48" si="25">K23/H23*100</f>
        <v>50.933333333333344</v>
      </c>
    </row>
    <row r="24" spans="1:17" x14ac:dyDescent="0.2">
      <c r="A24" s="9" t="s">
        <v>18</v>
      </c>
      <c r="B24" s="10" t="s">
        <v>89</v>
      </c>
      <c r="C24" s="11">
        <f t="shared" ref="C24" si="26">C25+C26+C27+C28+C29+C30</f>
        <v>93574.497000000018</v>
      </c>
      <c r="D24" s="11">
        <f t="shared" ref="D24" si="27">D25+D26+D27+D28+D29+D30</f>
        <v>1668</v>
      </c>
      <c r="E24" s="11">
        <f t="shared" ref="E24" si="28">E25+E26+E27+E28+E29+E30</f>
        <v>95242.497000000018</v>
      </c>
      <c r="F24" s="11">
        <f t="shared" ref="F24" si="29">F25+F26+F27+F28+F29+F30</f>
        <v>54370.074000000008</v>
      </c>
      <c r="G24" s="11">
        <f t="shared" ref="G24" si="30">G25+G26+G27+G28+G29+G30</f>
        <v>782</v>
      </c>
      <c r="H24" s="11">
        <f t="shared" ref="H24" si="31">H25+H26+H27+H28+H29+H30</f>
        <v>55152.074000000008</v>
      </c>
      <c r="I24" s="11">
        <f t="shared" ref="I24" si="32">I25+I26+I27+I28+I29+I30</f>
        <v>44046.847140000013</v>
      </c>
      <c r="J24" s="11">
        <f t="shared" ref="J24:K24" si="33">J25+J26+J27+J28+J29+J30</f>
        <v>303.3</v>
      </c>
      <c r="K24" s="11">
        <f t="shared" si="33"/>
        <v>44350.147140000008</v>
      </c>
      <c r="L24" s="11">
        <f>I24/C24*100</f>
        <v>47.071422825815461</v>
      </c>
      <c r="M24" s="11">
        <f>J24/D24*100</f>
        <v>18.18345323741007</v>
      </c>
      <c r="N24" s="11">
        <f>K24/E24*100</f>
        <v>46.565502309331514</v>
      </c>
      <c r="O24" s="11">
        <f>I24/F24*100</f>
        <v>81.013035111925731</v>
      </c>
      <c r="P24" s="11">
        <f t="shared" ref="P24:P48" si="34">J24/G24*100</f>
        <v>38.785166240409211</v>
      </c>
      <c r="Q24" s="11">
        <f t="shared" si="25"/>
        <v>80.414287121822483</v>
      </c>
    </row>
    <row r="25" spans="1:17" x14ac:dyDescent="0.2">
      <c r="A25" s="12" t="s">
        <v>67</v>
      </c>
      <c r="B25" s="13" t="s">
        <v>19</v>
      </c>
      <c r="C25" s="14">
        <v>10721.444999999998</v>
      </c>
      <c r="D25" s="14">
        <v>660</v>
      </c>
      <c r="E25" s="14">
        <f t="shared" si="22"/>
        <v>11381.444999999998</v>
      </c>
      <c r="F25" s="14">
        <v>5882.9990000000007</v>
      </c>
      <c r="G25" s="14">
        <v>330</v>
      </c>
      <c r="H25" s="14">
        <f t="shared" ref="H25:H30" si="35">F25+G25</f>
        <v>6212.9990000000007</v>
      </c>
      <c r="I25" s="14">
        <v>4502.6508000000003</v>
      </c>
      <c r="J25" s="14">
        <v>71.400000000000006</v>
      </c>
      <c r="K25" s="14">
        <f t="shared" ref="K25:K30" si="36">I25+J25</f>
        <v>4574.0508</v>
      </c>
      <c r="L25" s="14">
        <f t="shared" si="13"/>
        <v>41.996678619346568</v>
      </c>
      <c r="M25" s="14">
        <f t="shared" si="13"/>
        <v>10.818181818181818</v>
      </c>
      <c r="N25" s="14">
        <f t="shared" si="13"/>
        <v>40.188664971802794</v>
      </c>
      <c r="O25" s="11">
        <f t="shared" si="9"/>
        <v>76.536657578898101</v>
      </c>
      <c r="P25" s="11">
        <f t="shared" si="34"/>
        <v>21.636363636363637</v>
      </c>
      <c r="Q25" s="11">
        <f t="shared" si="25"/>
        <v>73.62065887987427</v>
      </c>
    </row>
    <row r="26" spans="1:17" ht="43.5" customHeight="1" x14ac:dyDescent="0.2">
      <c r="A26" s="12" t="s">
        <v>68</v>
      </c>
      <c r="B26" s="13" t="s">
        <v>20</v>
      </c>
      <c r="C26" s="14">
        <v>79542.710000000021</v>
      </c>
      <c r="D26" s="14">
        <v>1008</v>
      </c>
      <c r="E26" s="14">
        <f t="shared" si="22"/>
        <v>80550.710000000021</v>
      </c>
      <c r="F26" s="14">
        <v>46416.893000000004</v>
      </c>
      <c r="G26" s="14">
        <v>452</v>
      </c>
      <c r="H26" s="14">
        <f t="shared" si="35"/>
        <v>46868.893000000004</v>
      </c>
      <c r="I26" s="14">
        <v>37799.14893000001</v>
      </c>
      <c r="J26" s="14">
        <v>231.9</v>
      </c>
      <c r="K26" s="14">
        <f t="shared" si="36"/>
        <v>38031.048930000012</v>
      </c>
      <c r="L26" s="14">
        <f t="shared" si="13"/>
        <v>47.520569678855551</v>
      </c>
      <c r="M26" s="14">
        <f t="shared" si="13"/>
        <v>23.005952380952383</v>
      </c>
      <c r="N26" s="14">
        <f t="shared" si="13"/>
        <v>47.213797283723508</v>
      </c>
      <c r="O26" s="11">
        <f t="shared" si="9"/>
        <v>81.434035082873834</v>
      </c>
      <c r="P26" s="11">
        <f t="shared" si="34"/>
        <v>51.305309734513273</v>
      </c>
      <c r="Q26" s="11">
        <f t="shared" si="25"/>
        <v>81.143475972432313</v>
      </c>
    </row>
    <row r="27" spans="1:17" ht="33" customHeight="1" x14ac:dyDescent="0.2">
      <c r="A27" s="12" t="s">
        <v>69</v>
      </c>
      <c r="B27" s="13" t="s">
        <v>21</v>
      </c>
      <c r="C27" s="14">
        <v>994.99000000000012</v>
      </c>
      <c r="D27" s="14"/>
      <c r="E27" s="14">
        <f t="shared" si="22"/>
        <v>994.99000000000012</v>
      </c>
      <c r="F27" s="14">
        <v>593.22299999999996</v>
      </c>
      <c r="G27" s="14"/>
      <c r="H27" s="14">
        <f t="shared" si="35"/>
        <v>593.22299999999996</v>
      </c>
      <c r="I27" s="14">
        <v>538.30718999999999</v>
      </c>
      <c r="J27" s="14"/>
      <c r="K27" s="14">
        <f t="shared" si="36"/>
        <v>538.30718999999999</v>
      </c>
      <c r="L27" s="14">
        <f t="shared" si="13"/>
        <v>54.1017688619986</v>
      </c>
      <c r="M27" s="14"/>
      <c r="N27" s="14">
        <f t="shared" si="13"/>
        <v>54.1017688619986</v>
      </c>
      <c r="O27" s="11">
        <f t="shared" si="9"/>
        <v>90.742804982274791</v>
      </c>
      <c r="P27" s="11"/>
      <c r="Q27" s="11">
        <f t="shared" si="25"/>
        <v>90.742804982274791</v>
      </c>
    </row>
    <row r="28" spans="1:17" ht="18.75" customHeight="1" x14ac:dyDescent="0.2">
      <c r="A28" s="12" t="s">
        <v>70</v>
      </c>
      <c r="B28" s="13" t="s">
        <v>22</v>
      </c>
      <c r="C28" s="14">
        <v>673.30000000000007</v>
      </c>
      <c r="D28" s="14"/>
      <c r="E28" s="14">
        <f t="shared" si="22"/>
        <v>673.30000000000007</v>
      </c>
      <c r="F28" s="14">
        <v>560.84999999999991</v>
      </c>
      <c r="G28" s="14"/>
      <c r="H28" s="14">
        <f t="shared" si="35"/>
        <v>560.84999999999991</v>
      </c>
      <c r="I28" s="14">
        <v>420.65999000000005</v>
      </c>
      <c r="J28" s="14"/>
      <c r="K28" s="14">
        <f t="shared" si="36"/>
        <v>420.65999000000005</v>
      </c>
      <c r="L28" s="14">
        <f t="shared" si="13"/>
        <v>62.477348878657359</v>
      </c>
      <c r="M28" s="14"/>
      <c r="N28" s="14">
        <f t="shared" si="13"/>
        <v>62.477348878657359</v>
      </c>
      <c r="O28" s="11">
        <f t="shared" si="9"/>
        <v>75.004009984844458</v>
      </c>
      <c r="P28" s="11"/>
      <c r="Q28" s="11">
        <f t="shared" si="25"/>
        <v>75.004009984844458</v>
      </c>
    </row>
    <row r="29" spans="1:17" ht="18.75" customHeight="1" x14ac:dyDescent="0.2">
      <c r="A29" s="12" t="s">
        <v>71</v>
      </c>
      <c r="B29" s="13" t="s">
        <v>23</v>
      </c>
      <c r="C29" s="14">
        <v>1614.902</v>
      </c>
      <c r="D29" s="14"/>
      <c r="E29" s="14">
        <f t="shared" si="22"/>
        <v>1614.902</v>
      </c>
      <c r="F29" s="14">
        <v>899.81900000000019</v>
      </c>
      <c r="G29" s="14"/>
      <c r="H29" s="14">
        <f t="shared" si="35"/>
        <v>899.81900000000019</v>
      </c>
      <c r="I29" s="14">
        <v>773.41022999999996</v>
      </c>
      <c r="J29" s="14"/>
      <c r="K29" s="14">
        <f t="shared" si="36"/>
        <v>773.41022999999996</v>
      </c>
      <c r="L29" s="14">
        <f t="shared" si="13"/>
        <v>47.892084473237382</v>
      </c>
      <c r="M29" s="14"/>
      <c r="N29" s="14">
        <f t="shared" si="13"/>
        <v>47.892084473237382</v>
      </c>
      <c r="O29" s="11">
        <f t="shared" si="9"/>
        <v>85.951755853121554</v>
      </c>
      <c r="P29" s="11"/>
      <c r="Q29" s="11">
        <f t="shared" si="25"/>
        <v>85.951755853121554</v>
      </c>
    </row>
    <row r="30" spans="1:17" x14ac:dyDescent="0.2">
      <c r="A30" s="12" t="s">
        <v>72</v>
      </c>
      <c r="B30" s="13" t="s">
        <v>24</v>
      </c>
      <c r="C30" s="14">
        <v>27.150000000000002</v>
      </c>
      <c r="D30" s="14"/>
      <c r="E30" s="14">
        <f t="shared" si="22"/>
        <v>27.150000000000002</v>
      </c>
      <c r="F30" s="14">
        <v>16.29</v>
      </c>
      <c r="G30" s="14"/>
      <c r="H30" s="14">
        <f t="shared" si="35"/>
        <v>16.29</v>
      </c>
      <c r="I30" s="14">
        <v>12.67</v>
      </c>
      <c r="J30" s="14"/>
      <c r="K30" s="14">
        <f t="shared" si="36"/>
        <v>12.67</v>
      </c>
      <c r="L30" s="14">
        <f t="shared" si="13"/>
        <v>46.666666666666664</v>
      </c>
      <c r="M30" s="14"/>
      <c r="N30" s="14">
        <f t="shared" si="13"/>
        <v>46.666666666666664</v>
      </c>
      <c r="O30" s="11">
        <f t="shared" si="9"/>
        <v>77.777777777777786</v>
      </c>
      <c r="P30" s="11"/>
      <c r="Q30" s="11">
        <f t="shared" si="25"/>
        <v>77.777777777777786</v>
      </c>
    </row>
    <row r="31" spans="1:17" ht="25.5" x14ac:dyDescent="0.2">
      <c r="A31" s="9" t="s">
        <v>25</v>
      </c>
      <c r="B31" s="10" t="s">
        <v>90</v>
      </c>
      <c r="C31" s="11">
        <f t="shared" ref="C31" si="37">C32+C33+C34+C35+C36+C37+C38+C39+C40</f>
        <v>1418.8649999999998</v>
      </c>
      <c r="D31" s="11">
        <f t="shared" ref="D31" si="38">D32+D33+D34+D35+D36+D37+D38+D39+D40</f>
        <v>13.46</v>
      </c>
      <c r="E31" s="11">
        <f t="shared" ref="E31" si="39">E32+E33+E34+E35+E36+E37+E38+E39+E40</f>
        <v>1432.3249999999998</v>
      </c>
      <c r="F31" s="11">
        <f t="shared" ref="F31" si="40">F32+F33+F34+F35+F36+F37+F38+F39+F40</f>
        <v>886.91399999999999</v>
      </c>
      <c r="G31" s="11">
        <f t="shared" ref="G31" si="41">G32+G33+G34+G35+G36+G37+G38+G39+G40</f>
        <v>13.46</v>
      </c>
      <c r="H31" s="11">
        <f t="shared" ref="H31" si="42">H32+H33+H34+H35+H36+H37+H38+H39+H40</f>
        <v>900.37400000000002</v>
      </c>
      <c r="I31" s="11">
        <f t="shared" ref="I31" si="43">I32+I33+I34+I35+I36+I37+I38+I39+I40</f>
        <v>349.30348000000004</v>
      </c>
      <c r="J31" s="11">
        <f t="shared" ref="J31:K31" si="44">J32+J33+J34+J35+J36+J37+J38+J39+J40</f>
        <v>13.46</v>
      </c>
      <c r="K31" s="11">
        <f t="shared" si="44"/>
        <v>362.76348000000002</v>
      </c>
      <c r="L31" s="11">
        <f>I31/C31*100</f>
        <v>24.618514094011772</v>
      </c>
      <c r="M31" s="11">
        <f>J31/D31*100</f>
        <v>100</v>
      </c>
      <c r="N31" s="11">
        <f>K31/E31*100</f>
        <v>25.326897177665685</v>
      </c>
      <c r="O31" s="11">
        <f>I31/F31*100</f>
        <v>39.384143220199483</v>
      </c>
      <c r="P31" s="11">
        <f t="shared" si="34"/>
        <v>100</v>
      </c>
      <c r="Q31" s="11">
        <f t="shared" si="25"/>
        <v>40.290310470982064</v>
      </c>
    </row>
    <row r="32" spans="1:17" ht="25.5" x14ac:dyDescent="0.2">
      <c r="A32" s="12" t="s">
        <v>73</v>
      </c>
      <c r="B32" s="13" t="s">
        <v>26</v>
      </c>
      <c r="C32" s="14">
        <v>5</v>
      </c>
      <c r="D32" s="14"/>
      <c r="E32" s="14">
        <f t="shared" si="22"/>
        <v>5</v>
      </c>
      <c r="F32" s="14">
        <v>2.52</v>
      </c>
      <c r="G32" s="14"/>
      <c r="H32" s="14">
        <f t="shared" ref="H32:H40" si="45">F32+G32</f>
        <v>2.52</v>
      </c>
      <c r="I32" s="14">
        <v>0</v>
      </c>
      <c r="J32" s="14"/>
      <c r="K32" s="14">
        <f t="shared" ref="K32:K40" si="46">I32+J32</f>
        <v>0</v>
      </c>
      <c r="L32" s="14">
        <f t="shared" si="13"/>
        <v>0</v>
      </c>
      <c r="M32" s="14"/>
      <c r="N32" s="14">
        <f t="shared" si="13"/>
        <v>0</v>
      </c>
      <c r="O32" s="11">
        <f t="shared" si="9"/>
        <v>0</v>
      </c>
      <c r="P32" s="11"/>
      <c r="Q32" s="11">
        <f t="shared" si="25"/>
        <v>0</v>
      </c>
    </row>
    <row r="33" spans="1:17" ht="25.5" x14ac:dyDescent="0.2">
      <c r="A33" s="12" t="s">
        <v>74</v>
      </c>
      <c r="B33" s="13" t="s">
        <v>27</v>
      </c>
      <c r="C33" s="14">
        <v>54.9</v>
      </c>
      <c r="D33" s="14"/>
      <c r="E33" s="14">
        <f t="shared" si="22"/>
        <v>54.9</v>
      </c>
      <c r="F33" s="14">
        <v>34</v>
      </c>
      <c r="G33" s="14"/>
      <c r="H33" s="14">
        <f t="shared" si="45"/>
        <v>34</v>
      </c>
      <c r="I33" s="14">
        <v>12.041600000000001</v>
      </c>
      <c r="J33" s="14"/>
      <c r="K33" s="14">
        <f t="shared" si="46"/>
        <v>12.041600000000001</v>
      </c>
      <c r="L33" s="14">
        <f t="shared" si="13"/>
        <v>21.933697632058291</v>
      </c>
      <c r="M33" s="14"/>
      <c r="N33" s="14">
        <f t="shared" si="13"/>
        <v>21.933697632058291</v>
      </c>
      <c r="O33" s="11">
        <f t="shared" si="9"/>
        <v>35.416470588235292</v>
      </c>
      <c r="P33" s="11"/>
      <c r="Q33" s="11">
        <f t="shared" si="25"/>
        <v>35.416470588235292</v>
      </c>
    </row>
    <row r="34" spans="1:17" ht="38.25" x14ac:dyDescent="0.2">
      <c r="A34" s="12" t="s">
        <v>75</v>
      </c>
      <c r="B34" s="13" t="s">
        <v>28</v>
      </c>
      <c r="C34" s="14">
        <v>428</v>
      </c>
      <c r="D34" s="14"/>
      <c r="E34" s="14">
        <f t="shared" si="22"/>
        <v>428</v>
      </c>
      <c r="F34" s="14">
        <v>271.60000000000002</v>
      </c>
      <c r="G34" s="14"/>
      <c r="H34" s="14">
        <f t="shared" si="45"/>
        <v>271.60000000000002</v>
      </c>
      <c r="I34" s="14">
        <v>91.204210000000003</v>
      </c>
      <c r="J34" s="14"/>
      <c r="K34" s="14">
        <f t="shared" si="46"/>
        <v>91.204210000000003</v>
      </c>
      <c r="L34" s="14">
        <f t="shared" si="13"/>
        <v>21.309394859813086</v>
      </c>
      <c r="M34" s="14"/>
      <c r="N34" s="14">
        <f t="shared" si="13"/>
        <v>21.309394859813086</v>
      </c>
      <c r="O34" s="11">
        <f t="shared" si="9"/>
        <v>33.580342415316636</v>
      </c>
      <c r="P34" s="11"/>
      <c r="Q34" s="11">
        <f t="shared" si="25"/>
        <v>33.580342415316636</v>
      </c>
    </row>
    <row r="35" spans="1:17" ht="25.5" x14ac:dyDescent="0.2">
      <c r="A35" s="12" t="s">
        <v>76</v>
      </c>
      <c r="B35" s="13" t="s">
        <v>29</v>
      </c>
      <c r="C35" s="14">
        <v>26.5</v>
      </c>
      <c r="D35" s="14"/>
      <c r="E35" s="14">
        <f t="shared" si="22"/>
        <v>26.5</v>
      </c>
      <c r="F35" s="14">
        <v>13.200000000000001</v>
      </c>
      <c r="G35" s="14"/>
      <c r="H35" s="14">
        <f t="shared" si="45"/>
        <v>13.200000000000001</v>
      </c>
      <c r="I35" s="14">
        <v>7.6873199999999997</v>
      </c>
      <c r="J35" s="14"/>
      <c r="K35" s="14">
        <f t="shared" si="46"/>
        <v>7.6873199999999997</v>
      </c>
      <c r="L35" s="14">
        <f t="shared" si="13"/>
        <v>29.008754716981134</v>
      </c>
      <c r="M35" s="14"/>
      <c r="N35" s="14">
        <f t="shared" si="13"/>
        <v>29.008754716981134</v>
      </c>
      <c r="O35" s="11">
        <f t="shared" si="9"/>
        <v>58.237272727272718</v>
      </c>
      <c r="P35" s="11"/>
      <c r="Q35" s="11">
        <f t="shared" si="25"/>
        <v>58.237272727272718</v>
      </c>
    </row>
    <row r="36" spans="1:17" ht="54" customHeight="1" x14ac:dyDescent="0.2">
      <c r="A36" s="12" t="s">
        <v>77</v>
      </c>
      <c r="B36" s="13" t="s">
        <v>30</v>
      </c>
      <c r="C36" s="14">
        <v>95</v>
      </c>
      <c r="D36" s="14"/>
      <c r="E36" s="14">
        <f t="shared" si="22"/>
        <v>95</v>
      </c>
      <c r="F36" s="14">
        <v>48</v>
      </c>
      <c r="G36" s="14"/>
      <c r="H36" s="14">
        <f t="shared" si="45"/>
        <v>48</v>
      </c>
      <c r="I36" s="14">
        <v>0</v>
      </c>
      <c r="J36" s="14"/>
      <c r="K36" s="14">
        <f t="shared" si="46"/>
        <v>0</v>
      </c>
      <c r="L36" s="14">
        <f t="shared" si="13"/>
        <v>0</v>
      </c>
      <c r="M36" s="14"/>
      <c r="N36" s="14">
        <f t="shared" si="13"/>
        <v>0</v>
      </c>
      <c r="O36" s="11">
        <f t="shared" si="9"/>
        <v>0</v>
      </c>
      <c r="P36" s="11"/>
      <c r="Q36" s="11">
        <f t="shared" si="25"/>
        <v>0</v>
      </c>
    </row>
    <row r="37" spans="1:17" ht="60.75" customHeight="1" x14ac:dyDescent="0.2">
      <c r="A37" s="12" t="s">
        <v>78</v>
      </c>
      <c r="B37" s="13" t="s">
        <v>31</v>
      </c>
      <c r="C37" s="14">
        <v>103.66500000000001</v>
      </c>
      <c r="D37" s="14"/>
      <c r="E37" s="14">
        <f t="shared" si="22"/>
        <v>103.66500000000001</v>
      </c>
      <c r="F37" s="14">
        <v>76.388999999999996</v>
      </c>
      <c r="G37" s="14"/>
      <c r="H37" s="14">
        <f t="shared" si="45"/>
        <v>76.388999999999996</v>
      </c>
      <c r="I37" s="14">
        <v>44.304720000000003</v>
      </c>
      <c r="J37" s="14"/>
      <c r="K37" s="14">
        <f t="shared" si="46"/>
        <v>44.304720000000003</v>
      </c>
      <c r="L37" s="14">
        <f t="shared" si="13"/>
        <v>42.738359137606714</v>
      </c>
      <c r="M37" s="14"/>
      <c r="N37" s="14">
        <f t="shared" si="13"/>
        <v>42.738359137606714</v>
      </c>
      <c r="O37" s="11">
        <f t="shared" si="9"/>
        <v>57.998821819895539</v>
      </c>
      <c r="P37" s="11"/>
      <c r="Q37" s="11">
        <f t="shared" si="25"/>
        <v>57.998821819895539</v>
      </c>
    </row>
    <row r="38" spans="1:17" ht="25.5" x14ac:dyDescent="0.2">
      <c r="A38" s="12" t="s">
        <v>79</v>
      </c>
      <c r="B38" s="13" t="s">
        <v>32</v>
      </c>
      <c r="C38" s="14">
        <v>4.8000000000000007</v>
      </c>
      <c r="D38" s="14"/>
      <c r="E38" s="14">
        <f t="shared" si="22"/>
        <v>4.8000000000000007</v>
      </c>
      <c r="F38" s="14">
        <v>2.4550000000000001</v>
      </c>
      <c r="G38" s="14"/>
      <c r="H38" s="14">
        <f t="shared" si="45"/>
        <v>2.4550000000000001</v>
      </c>
      <c r="I38" s="14">
        <v>1.6346400000000001</v>
      </c>
      <c r="J38" s="14"/>
      <c r="K38" s="14">
        <f t="shared" si="46"/>
        <v>1.6346400000000001</v>
      </c>
      <c r="L38" s="14">
        <f t="shared" si="13"/>
        <v>34.055</v>
      </c>
      <c r="M38" s="14"/>
      <c r="N38" s="14">
        <f t="shared" si="13"/>
        <v>34.055</v>
      </c>
      <c r="O38" s="11">
        <f t="shared" si="9"/>
        <v>66.584114052953154</v>
      </c>
      <c r="P38" s="11"/>
      <c r="Q38" s="11">
        <f t="shared" si="25"/>
        <v>66.584114052953154</v>
      </c>
    </row>
    <row r="39" spans="1:17" ht="21.75" customHeight="1" x14ac:dyDescent="0.2">
      <c r="A39" s="12" t="s">
        <v>80</v>
      </c>
      <c r="B39" s="13" t="s">
        <v>33</v>
      </c>
      <c r="C39" s="14">
        <v>110.00000000000001</v>
      </c>
      <c r="D39" s="14">
        <v>13.46</v>
      </c>
      <c r="E39" s="14">
        <f t="shared" si="22"/>
        <v>123.46000000000001</v>
      </c>
      <c r="F39" s="14">
        <v>83</v>
      </c>
      <c r="G39" s="14">
        <v>13.46</v>
      </c>
      <c r="H39" s="14">
        <f t="shared" si="45"/>
        <v>96.460000000000008</v>
      </c>
      <c r="I39" s="14">
        <v>13.464280000000002</v>
      </c>
      <c r="J39" s="14">
        <v>13.46</v>
      </c>
      <c r="K39" s="14">
        <f t="shared" si="46"/>
        <v>26.924280000000003</v>
      </c>
      <c r="L39" s="14">
        <f t="shared" si="13"/>
        <v>12.240254545454546</v>
      </c>
      <c r="M39" s="14">
        <f t="shared" si="13"/>
        <v>100</v>
      </c>
      <c r="N39" s="14">
        <f t="shared" si="13"/>
        <v>21.808099789405478</v>
      </c>
      <c r="O39" s="11">
        <f t="shared" si="9"/>
        <v>16.222024096385546</v>
      </c>
      <c r="P39" s="11">
        <f t="shared" si="34"/>
        <v>100</v>
      </c>
      <c r="Q39" s="11">
        <f t="shared" si="25"/>
        <v>27.912378187849885</v>
      </c>
    </row>
    <row r="40" spans="1:17" ht="25.5" x14ac:dyDescent="0.2">
      <c r="A40" s="12" t="s">
        <v>81</v>
      </c>
      <c r="B40" s="13" t="s">
        <v>34</v>
      </c>
      <c r="C40" s="14">
        <v>591</v>
      </c>
      <c r="D40" s="14"/>
      <c r="E40" s="14">
        <f t="shared" si="22"/>
        <v>591</v>
      </c>
      <c r="F40" s="14">
        <v>355.75</v>
      </c>
      <c r="G40" s="14"/>
      <c r="H40" s="14">
        <f t="shared" si="45"/>
        <v>355.75</v>
      </c>
      <c r="I40" s="14">
        <v>178.96671000000001</v>
      </c>
      <c r="J40" s="14"/>
      <c r="K40" s="14">
        <f t="shared" si="46"/>
        <v>178.96671000000001</v>
      </c>
      <c r="L40" s="14">
        <f t="shared" si="13"/>
        <v>30.282015228426395</v>
      </c>
      <c r="M40" s="14"/>
      <c r="N40" s="14">
        <f t="shared" si="13"/>
        <v>30.282015228426395</v>
      </c>
      <c r="O40" s="11">
        <f t="shared" si="9"/>
        <v>50.306875614898104</v>
      </c>
      <c r="P40" s="11"/>
      <c r="Q40" s="11">
        <f t="shared" si="25"/>
        <v>50.306875614898104</v>
      </c>
    </row>
    <row r="41" spans="1:17" ht="25.5" x14ac:dyDescent="0.2">
      <c r="A41" s="9" t="s">
        <v>35</v>
      </c>
      <c r="B41" s="10" t="s">
        <v>91</v>
      </c>
      <c r="C41" s="11">
        <f t="shared" ref="C41" si="47">C42+C43+C44+C45</f>
        <v>6020.1450000000004</v>
      </c>
      <c r="D41" s="11">
        <f t="shared" ref="D41" si="48">D42+D43+D44+D45</f>
        <v>1681.77</v>
      </c>
      <c r="E41" s="11">
        <f t="shared" ref="E41" si="49">E42+E43+E44+E45</f>
        <v>7701.9149999999991</v>
      </c>
      <c r="F41" s="11">
        <f t="shared" ref="F41" si="50">F42+F43+F44+F45</f>
        <v>4377.9710400000004</v>
      </c>
      <c r="G41" s="11">
        <f t="shared" ref="G41" si="51">G42+G43+G44+G45</f>
        <v>538.79999999999995</v>
      </c>
      <c r="H41" s="11">
        <f t="shared" ref="H41" si="52">H42+H43+H44+H45</f>
        <v>4916.7710399999996</v>
      </c>
      <c r="I41" s="11">
        <f t="shared" ref="I41" si="53">I42+I43+I44+I45</f>
        <v>3438.0245500000001</v>
      </c>
      <c r="J41" s="11">
        <f t="shared" ref="J41:K41" si="54">J42+J43+J44+J45</f>
        <v>538.79999999999995</v>
      </c>
      <c r="K41" s="11">
        <f t="shared" si="54"/>
        <v>3976.8245500000003</v>
      </c>
      <c r="L41" s="11">
        <f>I41/C41*100</f>
        <v>57.108666817825814</v>
      </c>
      <c r="M41" s="11">
        <f>J41/D41*100</f>
        <v>32.037674592839679</v>
      </c>
      <c r="N41" s="11">
        <f>K41/E41*100</f>
        <v>51.634230577719961</v>
      </c>
      <c r="O41" s="11">
        <f>I41/F41*100</f>
        <v>78.530088906207112</v>
      </c>
      <c r="P41" s="11">
        <f t="shared" si="34"/>
        <v>100</v>
      </c>
      <c r="Q41" s="11">
        <f t="shared" si="25"/>
        <v>80.882850099117093</v>
      </c>
    </row>
    <row r="42" spans="1:17" x14ac:dyDescent="0.2">
      <c r="A42" s="12" t="s">
        <v>82</v>
      </c>
      <c r="B42" s="13" t="s">
        <v>36</v>
      </c>
      <c r="C42" s="14">
        <v>946.86000000000013</v>
      </c>
      <c r="D42" s="14">
        <v>1598.77</v>
      </c>
      <c r="E42" s="14">
        <f t="shared" si="22"/>
        <v>2545.63</v>
      </c>
      <c r="F42" s="14">
        <v>919.38000000000022</v>
      </c>
      <c r="G42" s="14">
        <v>460.1</v>
      </c>
      <c r="H42" s="14">
        <f t="shared" ref="H42:H45" si="55">F42+G42</f>
        <v>1379.4800000000002</v>
      </c>
      <c r="I42" s="14">
        <v>897.62041000000011</v>
      </c>
      <c r="J42" s="14">
        <v>460.1</v>
      </c>
      <c r="K42" s="14">
        <f t="shared" ref="K42:K45" si="56">I42+J42</f>
        <v>1357.7204100000001</v>
      </c>
      <c r="L42" s="14">
        <f t="shared" si="13"/>
        <v>94.799696892888079</v>
      </c>
      <c r="M42" s="14">
        <f t="shared" si="13"/>
        <v>28.778373374531675</v>
      </c>
      <c r="N42" s="14">
        <f t="shared" si="13"/>
        <v>53.335339778365274</v>
      </c>
      <c r="O42" s="11">
        <f t="shared" si="9"/>
        <v>97.633232178207038</v>
      </c>
      <c r="P42" s="11">
        <f t="shared" si="34"/>
        <v>100</v>
      </c>
      <c r="Q42" s="11">
        <f t="shared" si="25"/>
        <v>98.422623742279697</v>
      </c>
    </row>
    <row r="43" spans="1:17" x14ac:dyDescent="0.2">
      <c r="A43" s="12" t="s">
        <v>83</v>
      </c>
      <c r="B43" s="13" t="s">
        <v>37</v>
      </c>
      <c r="C43" s="14">
        <v>1430.7</v>
      </c>
      <c r="D43" s="14">
        <v>79</v>
      </c>
      <c r="E43" s="14">
        <f t="shared" si="22"/>
        <v>1509.7</v>
      </c>
      <c r="F43" s="14">
        <v>834.62504000000001</v>
      </c>
      <c r="G43" s="14">
        <v>76.3</v>
      </c>
      <c r="H43" s="14">
        <f t="shared" si="55"/>
        <v>910.92503999999997</v>
      </c>
      <c r="I43" s="14">
        <v>722.05461000000003</v>
      </c>
      <c r="J43" s="14">
        <v>76.3</v>
      </c>
      <c r="K43" s="14">
        <f t="shared" si="56"/>
        <v>798.35460999999998</v>
      </c>
      <c r="L43" s="14">
        <f t="shared" si="13"/>
        <v>50.468624449570143</v>
      </c>
      <c r="M43" s="14">
        <f t="shared" si="13"/>
        <v>96.582278481012651</v>
      </c>
      <c r="N43" s="14">
        <f t="shared" si="13"/>
        <v>52.881672517718748</v>
      </c>
      <c r="O43" s="11">
        <f t="shared" si="9"/>
        <v>86.512454742551213</v>
      </c>
      <c r="P43" s="11">
        <f t="shared" si="34"/>
        <v>100</v>
      </c>
      <c r="Q43" s="11">
        <f t="shared" si="25"/>
        <v>87.642185135233518</v>
      </c>
    </row>
    <row r="44" spans="1:17" ht="25.5" x14ac:dyDescent="0.2">
      <c r="A44" s="12" t="s">
        <v>84</v>
      </c>
      <c r="B44" s="13" t="s">
        <v>38</v>
      </c>
      <c r="C44" s="14">
        <v>3351.31</v>
      </c>
      <c r="D44" s="14">
        <v>4</v>
      </c>
      <c r="E44" s="14">
        <f t="shared" si="22"/>
        <v>3355.31</v>
      </c>
      <c r="F44" s="14">
        <v>2463.6109999999999</v>
      </c>
      <c r="G44" s="14">
        <v>2.4</v>
      </c>
      <c r="H44" s="14">
        <f t="shared" si="55"/>
        <v>2466.011</v>
      </c>
      <c r="I44" s="14">
        <v>1663.6098900000002</v>
      </c>
      <c r="J44" s="14">
        <v>2.4</v>
      </c>
      <c r="K44" s="14">
        <f t="shared" si="56"/>
        <v>1666.0098900000003</v>
      </c>
      <c r="L44" s="14">
        <f t="shared" si="13"/>
        <v>49.640585024960394</v>
      </c>
      <c r="M44" s="14">
        <f t="shared" si="13"/>
        <v>60</v>
      </c>
      <c r="N44" s="14">
        <f t="shared" si="13"/>
        <v>49.652934900202972</v>
      </c>
      <c r="O44" s="11">
        <f t="shared" si="9"/>
        <v>67.527295908323197</v>
      </c>
      <c r="P44" s="11">
        <f t="shared" si="34"/>
        <v>100</v>
      </c>
      <c r="Q44" s="11">
        <f t="shared" si="25"/>
        <v>67.558899372306129</v>
      </c>
    </row>
    <row r="45" spans="1:17" ht="25.5" x14ac:dyDescent="0.2">
      <c r="A45" s="12" t="s">
        <v>85</v>
      </c>
      <c r="B45" s="13" t="s">
        <v>39</v>
      </c>
      <c r="C45" s="14">
        <v>291.27500000000003</v>
      </c>
      <c r="D45" s="14"/>
      <c r="E45" s="14">
        <f t="shared" si="22"/>
        <v>291.27500000000003</v>
      </c>
      <c r="F45" s="14">
        <v>160.35500000000002</v>
      </c>
      <c r="G45" s="14"/>
      <c r="H45" s="14">
        <f t="shared" si="55"/>
        <v>160.35500000000002</v>
      </c>
      <c r="I45" s="14">
        <v>154.73964000000001</v>
      </c>
      <c r="J45" s="14"/>
      <c r="K45" s="14">
        <f t="shared" si="56"/>
        <v>154.73964000000001</v>
      </c>
      <c r="L45" s="14">
        <f t="shared" si="13"/>
        <v>53.124930048922835</v>
      </c>
      <c r="M45" s="14"/>
      <c r="N45" s="14">
        <f t="shared" si="13"/>
        <v>53.124930048922835</v>
      </c>
      <c r="O45" s="11">
        <f t="shared" si="9"/>
        <v>96.498169686009163</v>
      </c>
      <c r="P45" s="11"/>
      <c r="Q45" s="11">
        <f t="shared" si="25"/>
        <v>96.498169686009163</v>
      </c>
    </row>
    <row r="46" spans="1:17" ht="25.5" x14ac:dyDescent="0.2">
      <c r="A46" s="9" t="s">
        <v>40</v>
      </c>
      <c r="B46" s="10" t="s">
        <v>92</v>
      </c>
      <c r="C46" s="11">
        <f t="shared" ref="C46" si="57">C47</f>
        <v>50</v>
      </c>
      <c r="D46" s="11">
        <f t="shared" ref="D46" si="58">D47</f>
        <v>0</v>
      </c>
      <c r="E46" s="11">
        <f t="shared" ref="E46" si="59">E47</f>
        <v>50</v>
      </c>
      <c r="F46" s="11">
        <f t="shared" ref="F46" si="60">F47</f>
        <v>50</v>
      </c>
      <c r="G46" s="11">
        <f t="shared" ref="G46" si="61">G47</f>
        <v>0</v>
      </c>
      <c r="H46" s="11">
        <f t="shared" ref="H46" si="62">H47</f>
        <v>50</v>
      </c>
      <c r="I46" s="11">
        <f t="shared" ref="I46" si="63">I47</f>
        <v>0</v>
      </c>
      <c r="J46" s="11">
        <f t="shared" ref="J46:K46" si="64">J47</f>
        <v>0</v>
      </c>
      <c r="K46" s="11">
        <f t="shared" si="64"/>
        <v>0</v>
      </c>
      <c r="L46" s="11">
        <f>I46/C46*100</f>
        <v>0</v>
      </c>
      <c r="M46" s="11"/>
      <c r="N46" s="11">
        <f>K46/E46*100</f>
        <v>0</v>
      </c>
      <c r="O46" s="11">
        <f>I46/F46*100</f>
        <v>0</v>
      </c>
      <c r="P46" s="11"/>
      <c r="Q46" s="11">
        <f t="shared" si="25"/>
        <v>0</v>
      </c>
    </row>
    <row r="47" spans="1:17" x14ac:dyDescent="0.2">
      <c r="A47" s="12" t="s">
        <v>86</v>
      </c>
      <c r="B47" s="13" t="s">
        <v>41</v>
      </c>
      <c r="C47" s="14">
        <v>50</v>
      </c>
      <c r="D47" s="14"/>
      <c r="E47" s="14">
        <f t="shared" si="22"/>
        <v>50</v>
      </c>
      <c r="F47" s="14">
        <v>50</v>
      </c>
      <c r="G47" s="14"/>
      <c r="H47" s="14">
        <f t="shared" ref="H47" si="65">F47+G47</f>
        <v>50</v>
      </c>
      <c r="I47" s="14">
        <v>0</v>
      </c>
      <c r="J47" s="14">
        <v>0</v>
      </c>
      <c r="K47" s="14">
        <f t="shared" ref="K47" si="66">I47+J47</f>
        <v>0</v>
      </c>
      <c r="L47" s="14">
        <f t="shared" si="13"/>
        <v>0</v>
      </c>
      <c r="M47" s="14"/>
      <c r="N47" s="14">
        <f t="shared" si="13"/>
        <v>0</v>
      </c>
      <c r="O47" s="11">
        <f t="shared" si="9"/>
        <v>0</v>
      </c>
      <c r="P47" s="11"/>
      <c r="Q47" s="11">
        <f t="shared" si="25"/>
        <v>0</v>
      </c>
    </row>
    <row r="48" spans="1:17" x14ac:dyDescent="0.2">
      <c r="A48" s="9" t="s">
        <v>42</v>
      </c>
      <c r="B48" s="10" t="s">
        <v>43</v>
      </c>
      <c r="C48" s="11">
        <f t="shared" ref="C48" si="67">C7+C12+C24+C31+C41+C46</f>
        <v>126767.23443000003</v>
      </c>
      <c r="D48" s="11">
        <f t="shared" ref="D48:J48" si="68">D7+D12+D24+D31+D41+D46</f>
        <v>3953.73</v>
      </c>
      <c r="E48" s="11">
        <f t="shared" si="68"/>
        <v>130720.96443000001</v>
      </c>
      <c r="F48" s="11">
        <f t="shared" si="68"/>
        <v>79528.837470000013</v>
      </c>
      <c r="G48" s="11">
        <f t="shared" si="68"/>
        <v>1879.56</v>
      </c>
      <c r="H48" s="11">
        <f t="shared" si="68"/>
        <v>81408.397469999996</v>
      </c>
      <c r="I48" s="11">
        <f t="shared" si="68"/>
        <v>63617.949060000014</v>
      </c>
      <c r="J48" s="11">
        <f t="shared" si="68"/>
        <v>1371.76</v>
      </c>
      <c r="K48" s="11">
        <f t="shared" ref="K48" si="69">K7+K12+K24+K31+K41+K46</f>
        <v>64989.709060000008</v>
      </c>
      <c r="L48" s="11">
        <f>I48/C48*100</f>
        <v>50.184852060592512</v>
      </c>
      <c r="M48" s="11">
        <f>J48/D48*100</f>
        <v>34.695338326087011</v>
      </c>
      <c r="N48" s="11">
        <f>K48/E48*100</f>
        <v>49.716362898165009</v>
      </c>
      <c r="O48" s="11">
        <f>I48/F48*100</f>
        <v>79.993560931904824</v>
      </c>
      <c r="P48" s="11">
        <f t="shared" si="34"/>
        <v>72.983038583498271</v>
      </c>
      <c r="Q48" s="11">
        <f t="shared" si="25"/>
        <v>79.831701740535451</v>
      </c>
    </row>
    <row r="51" spans="2:14" x14ac:dyDescent="0.2">
      <c r="B51" s="17" t="s">
        <v>95</v>
      </c>
      <c r="N51" s="17" t="s">
        <v>96</v>
      </c>
    </row>
  </sheetData>
  <mergeCells count="10">
    <mergeCell ref="A6:B6"/>
    <mergeCell ref="O3:Q4"/>
    <mergeCell ref="B3:B5"/>
    <mergeCell ref="A3:A5"/>
    <mergeCell ref="A1:M1"/>
    <mergeCell ref="C4:E4"/>
    <mergeCell ref="F4:H4"/>
    <mergeCell ref="I4:K4"/>
    <mergeCell ref="C3:K3"/>
    <mergeCell ref="L3:N4"/>
  </mergeCells>
  <pageMargins left="0.32" right="0.33" top="0.39370078740157499" bottom="0.39370078740157499" header="0" footer="0"/>
  <pageSetup paperSize="9" scale="7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2020-08-07T10:41:04Z</cp:lastPrinted>
  <dcterms:created xsi:type="dcterms:W3CDTF">2020-07-30T06:40:31Z</dcterms:created>
  <dcterms:modified xsi:type="dcterms:W3CDTF">2020-08-07T10:41:54Z</dcterms:modified>
</cp:coreProperties>
</file>