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92" windowHeight="7188"/>
  </bookViews>
  <sheets>
    <sheet name="Лист1" sheetId="1" r:id="rId1"/>
  </sheets>
  <definedNames>
    <definedName name="_xlnm.Print_Titles" localSheetId="0">Лист1!$9:$12</definedName>
  </definedNames>
  <calcPr calcId="125725"/>
</workbook>
</file>

<file path=xl/calcChain.xml><?xml version="1.0" encoding="utf-8"?>
<calcChain xmlns="http://schemas.openxmlformats.org/spreadsheetml/2006/main">
  <c r="P22" i="1"/>
  <c r="O22"/>
  <c r="O21" s="1"/>
  <c r="N22"/>
  <c r="M22"/>
  <c r="M21" s="1"/>
  <c r="L22"/>
  <c r="K22"/>
  <c r="K21" s="1"/>
  <c r="J22"/>
  <c r="I22"/>
  <c r="I21" s="1"/>
  <c r="H22"/>
  <c r="G22"/>
  <c r="G21" s="1"/>
  <c r="F22"/>
  <c r="P21"/>
  <c r="N21"/>
  <c r="L21"/>
  <c r="J21"/>
  <c r="H21"/>
  <c r="F21"/>
  <c r="E21"/>
  <c r="E22"/>
  <c r="P15"/>
  <c r="O15"/>
  <c r="O14" s="1"/>
  <c r="N15"/>
  <c r="M15"/>
  <c r="M14" s="1"/>
  <c r="L15"/>
  <c r="K15"/>
  <c r="K14" s="1"/>
  <c r="J15"/>
  <c r="I15"/>
  <c r="I14" s="1"/>
  <c r="H15"/>
  <c r="G15"/>
  <c r="G14" s="1"/>
  <c r="F15"/>
  <c r="P14"/>
  <c r="N14"/>
  <c r="L14"/>
  <c r="J14"/>
  <c r="H14"/>
  <c r="F14"/>
  <c r="E14"/>
  <c r="E15"/>
  <c r="P46"/>
  <c r="P45"/>
  <c r="P44"/>
  <c r="P57"/>
  <c r="P68"/>
  <c r="P27"/>
  <c r="P49"/>
  <c r="G85"/>
  <c r="F85"/>
  <c r="E85"/>
  <c r="F58"/>
  <c r="E58"/>
  <c r="P37"/>
  <c r="P36"/>
  <c r="P85"/>
  <c r="P83"/>
  <c r="P81"/>
  <c r="P74"/>
  <c r="P67"/>
  <c r="P58"/>
  <c r="P41"/>
  <c r="P35"/>
  <c r="P26"/>
  <c r="P17"/>
  <c r="P34"/>
  <c r="P33"/>
  <c r="P32"/>
  <c r="P73"/>
  <c r="P40"/>
  <c r="P25"/>
  <c r="P31"/>
  <c r="P30"/>
  <c r="P61"/>
  <c r="P88" l="1"/>
  <c r="P87"/>
  <c r="P86"/>
  <c r="P84"/>
  <c r="P82"/>
  <c r="P80"/>
  <c r="P79"/>
  <c r="P78"/>
  <c r="P77"/>
  <c r="P76"/>
  <c r="P75"/>
  <c r="P72"/>
  <c r="P71"/>
  <c r="P70"/>
  <c r="P69"/>
  <c r="P66"/>
  <c r="P65"/>
  <c r="P64"/>
  <c r="P63"/>
  <c r="P62"/>
  <c r="P60"/>
  <c r="P59"/>
  <c r="P56"/>
  <c r="P55"/>
  <c r="P54"/>
  <c r="P53"/>
  <c r="P52"/>
  <c r="P51"/>
  <c r="P50"/>
  <c r="P48"/>
  <c r="P47"/>
  <c r="P43"/>
  <c r="P42"/>
  <c r="P39"/>
  <c r="P38"/>
  <c r="P29"/>
  <c r="P28"/>
  <c r="P24"/>
  <c r="P23"/>
  <c r="P20"/>
  <c r="P19"/>
  <c r="P18"/>
  <c r="P16"/>
</calcChain>
</file>

<file path=xl/sharedStrings.xml><?xml version="1.0" encoding="utf-8"?>
<sst xmlns="http://schemas.openxmlformats.org/spreadsheetml/2006/main" count="219" uniqueCount="192">
  <si>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</si>
  <si>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</si>
  <si>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</si>
  <si>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</si>
  <si>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</si>
  <si>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</si>
  <si>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</si>
  <si>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</si>
  <si>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</si>
  <si>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</si>
  <si>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</si>
  <si>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</si>
  <si>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</si>
  <si>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</si>
  <si>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</si>
  <si>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</si>
  <si>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Апарат місцевої ради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</si>
  <si>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</si>
  <si>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</si>
  <si>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</si>
  <si>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</si>
  <si>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</si>
  <si>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0110170</t>
  </si>
  <si>
    <t>0131</t>
  </si>
  <si>
    <t>0170</t>
  </si>
  <si>
    <t>Підвищення кваліфікації депутатів місцевих рад та посадових осіб місцевого самоврядування</t>
  </si>
  <si>
    <t>6080</t>
  </si>
  <si>
    <t>Реалізація державних та місцевих житлових програм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</si>
  <si>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</si>
  <si>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</si>
  <si>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</si>
  <si>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0117690</t>
  </si>
  <si>
    <t>7690</t>
  </si>
  <si>
    <t>Інша економічна діяльність</t>
  </si>
  <si>
    <t>0117693</t>
  </si>
  <si>
    <t>0490</t>
  </si>
  <si>
    <t>7693</t>
  </si>
  <si>
    <t>Інші заходи, пов`язані з економічною діяльністю</t>
  </si>
  <si>
    <t>0200000</t>
  </si>
  <si>
    <t>Державна адміністрація</t>
  </si>
  <si>
    <t>0210000</t>
  </si>
  <si>
    <t>0210180</t>
  </si>
  <si>
    <t>0133</t>
  </si>
  <si>
    <t>0180</t>
  </si>
  <si>
    <t>Інша діяльність у сфері державного управління</t>
  </si>
  <si>
    <t>0212010</t>
  </si>
  <si>
    <t>0731</t>
  </si>
  <si>
    <t>2010</t>
  </si>
  <si>
    <t>Багатопрофільна стаціонарна медична допомога населенню</t>
  </si>
  <si>
    <t>0212110</t>
  </si>
  <si>
    <t>2110</t>
  </si>
  <si>
    <t>Первинна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</si>
  <si>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</si>
  <si>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</si>
  <si>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</si>
  <si>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</si>
  <si>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</si>
  <si>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</si>
  <si>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</si>
  <si>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</si>
  <si>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</si>
  <si>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</si>
  <si>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</si>
  <si>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0213190</t>
  </si>
  <si>
    <t>3190</t>
  </si>
  <si>
    <t>Соціальний захист ветеранів війни та праці</t>
  </si>
  <si>
    <t>0213192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</si>
  <si>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</si>
  <si>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</si>
  <si>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</si>
  <si>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0217360</t>
  </si>
  <si>
    <t>7360</t>
  </si>
  <si>
    <t>Виконання інвестиційних проектів</t>
  </si>
  <si>
    <t>0217367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</si>
  <si>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</si>
  <si>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</si>
  <si>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0217610</t>
  </si>
  <si>
    <t>0411</t>
  </si>
  <si>
    <t>7610</t>
  </si>
  <si>
    <t>Сприяння розвитку малого та середнього підприємництва</t>
  </si>
  <si>
    <t>0217640</t>
  </si>
  <si>
    <t>0470</t>
  </si>
  <si>
    <t>7640</t>
  </si>
  <si>
    <t>Заходи з енергозбереження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</si>
  <si>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</si>
  <si>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</si>
  <si>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</si>
  <si>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</si>
  <si>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Відділ освіти, молоді та спорту Кіровоградської РДА</t>
  </si>
  <si>
    <t>0610000</t>
  </si>
  <si>
    <t>Відділ освіти, молоді та спорту Кіровоградської районної державної адміністрації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</si>
  <si>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</si>
  <si>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</si>
  <si>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</si>
  <si>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</si>
  <si>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</si>
  <si>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</si>
  <si>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</si>
  <si>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</si>
  <si>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0611160</t>
  </si>
  <si>
    <t>1160</t>
  </si>
  <si>
    <t>Інші програми, заклади та заходи у сфері освіти</t>
  </si>
  <si>
    <t>0611162</t>
  </si>
  <si>
    <t>0990</t>
  </si>
  <si>
    <t>1162</t>
  </si>
  <si>
    <t>Інші програми та заходи у сфері освіти</t>
  </si>
  <si>
    <t>0800000</t>
  </si>
  <si>
    <t>Управління соціального захисту населення</t>
  </si>
  <si>
    <t>0810000</t>
  </si>
  <si>
    <t>Орган з питань праці та соціального захисту населення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</si>
  <si>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</si>
  <si>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</si>
  <si>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</si>
  <si>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</si>
  <si>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</si>
  <si>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</si>
  <si>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</si>
  <si>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</si>
  <si>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</si>
  <si>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</si>
  <si>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</si>
  <si>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</si>
  <si>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</si>
  <si>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</si>
  <si>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</si>
  <si>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</si>
  <si>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0813084</t>
  </si>
  <si>
    <t>1040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</si>
  <si>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</si>
  <si>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</si>
  <si>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</si>
  <si>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</si>
  <si>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</si>
  <si>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0813210</t>
  </si>
  <si>
    <t>1050</t>
  </si>
  <si>
    <t>3210</t>
  </si>
  <si>
    <t>Організація та проведення громадських робіт</t>
  </si>
  <si>
    <t>0813240</t>
  </si>
  <si>
    <t>3240</t>
  </si>
  <si>
    <t>Інші заклади та заходи</t>
  </si>
  <si>
    <t>0813242</t>
  </si>
  <si>
    <t>1090</t>
  </si>
  <si>
    <t>3242</t>
  </si>
  <si>
    <t>Інші заходи у сфері соціального захисту і соціального забезпечення</t>
  </si>
  <si>
    <t>1000000</t>
  </si>
  <si>
    <t>Відділ культури, туризму та культурної спадщини Кіровоградської РДА</t>
  </si>
  <si>
    <t>1010000</t>
  </si>
  <si>
    <t>Орган з питань культури</t>
  </si>
  <si>
    <t>1011100</t>
  </si>
  <si>
    <t>0960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</si>
  <si>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</si>
  <si>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</si>
  <si>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</si>
  <si>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</si>
  <si>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</si>
  <si>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</si>
  <si>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</si>
  <si>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</si>
  <si>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</si>
  <si>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</si>
  <si>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</si>
  <si>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</si>
  <si>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</si>
  <si>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</si>
  <si>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</si>
  <si>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</si>
  <si>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</si>
  <si>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 xml:space="preserve"> </t>
  </si>
  <si>
    <t>Заступник голови районної ради</t>
  </si>
  <si>
    <t>ЗМІНИ  до РОЗПОДІЛУ ВИДАТКІВ</t>
  </si>
  <si>
    <t>районного бюджету на 2018 рік за головними розпорядниками коштів,</t>
  </si>
  <si>
    <t xml:space="preserve">          визначених у додатку 2  до рішення Кіровоградської районної ради від 20 грудня  2017 року № 307</t>
  </si>
  <si>
    <t>Додаток 3</t>
  </si>
  <si>
    <t>до рішення Кіровоградської районної ради</t>
  </si>
  <si>
    <t>від 21 вересня 2018 року № 404</t>
  </si>
  <si>
    <t>Н. ВІТЮК</t>
  </si>
  <si>
    <t>у тому числі за рахунок субвенції з місцевого бюджету на здійснення переданих видатків у сфері охорони здоров`я за рахунок коштів медичної субвенції переданої з бюджету Катеринівської ОТГ</t>
  </si>
  <si>
    <t>у тому числі за рахунок іншої субвенції з місцевого бюджету, переданої з бюджету Катеринівської ОТГ</t>
  </si>
  <si>
    <t>у тому числі за рахунок медичної субвенції з державного бюджету місцевим бюджетам</t>
  </si>
  <si>
    <t>у тому числі за рахунок субвенції з місцевого бюджету за рахунок залишку коштів освітньої субвенції, що утворився на початок бюджетного періоду</t>
  </si>
  <si>
    <t>у тому числі за рахунок субвенції з місцевого бюджету на здійснення переданих видатків у сфері охорони здоров`я за рахунок коштів медичної субвенції переданої з бюджету Соколівської ОТГ</t>
  </si>
  <si>
    <t>у тому числі за рахунок субвенції з місцевого бюджету на здійснення переданих видатків у сфері охорони здоров`я за рахунок коштів медичної субвенції переданої з бюджету Великосеверинівської ОТГ</t>
  </si>
  <si>
    <t>у тому числі за рахунок субвенції з місцевого бюджету на здійснення переданих видатків у сфері охорони здоров`я за рахунок коштів медичної субвенції переданої з бюджету Первозванівської ОТГ</t>
  </si>
  <si>
    <t xml:space="preserve">у тому числі за рахунок іншої субвенції з місцевого бюджету, переданої з бюджетів сільських рад </t>
  </si>
  <si>
    <t>у тому числі 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</si>
  <si>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у тому числі за рахунок іншої субвенції з місцевого бюджету, переданої з бюджету Соколівської ОТГ</t>
  </si>
  <si>
    <t>у тому числі за рахунок іншої субвенції з місцевого бюджету, переданої з бюджету Великосеверинівської  ОТГ</t>
  </si>
  <si>
    <t>у тому числі за рахунок іншої субвенції з місцевого бюджету, переданої з бюджету Первозванівської ОТГ</t>
  </si>
  <si>
    <t>в тому числі за рахунок субвенції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кінець 2017 року</t>
  </si>
  <si>
    <t xml:space="preserve">за рахунок залишку додаткової дотації з державного бюджету місцевим бюджетам на здійснення переданих з державного бюджету видатків з утримання закладів освіти та охорони здоров`я, який утворився станом на 01 січня 2018 року </t>
  </si>
  <si>
    <t>0216080</t>
  </si>
  <si>
    <t>0216083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</si>
</sst>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Fill="1" applyAlignment="1">
      <alignment vertical="center" wrapText="1"/>
    </xf>
    <xf numFmtId="1" fontId="3" fillId="0" borderId="0" xfId="0" applyNumberFormat="1" applyFont="1" applyFill="1"/>
    <xf numFmtId="0" fontId="3" fillId="0" borderId="0" xfId="0" applyFont="1" applyFill="1"/>
    <xf numFmtId="0" fontId="5" fillId="0" borderId="0" xfId="0" applyFont="1" applyFill="1"/>
    <xf numFmtId="1" fontId="3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4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3" fillId="0" borderId="1" xfId="0" quotePrefix="1" applyFont="1" applyFill="1" applyBorder="1" applyAlignment="1">
      <alignment horizontal="center" vertical="center" wrapText="1"/>
    </xf>
    <xf numFmtId="2" fontId="3" fillId="0" borderId="1" xfId="0" quotePrefix="1" applyNumberFormat="1" applyFont="1" applyFill="1" applyBorder="1" applyAlignment="1">
      <alignment horizontal="center" vertical="center" wrapText="1"/>
    </xf>
    <xf numFmtId="2" fontId="3" fillId="0" borderId="1" xfId="0" quotePrefix="1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6" fillId="0" borderId="0" xfId="0" applyFont="1" applyFill="1"/>
    <xf numFmtId="0" fontId="4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2" fontId="3" fillId="0" borderId="0" xfId="0" applyNumberFormat="1" applyFont="1" applyFill="1"/>
  </cellXfs>
  <cellStyles count="2">
    <cellStyle name="Звичайний" xfId="0" builtinId="0"/>
    <cellStyle name="Звичайни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tabSelected="1" view="pageBreakPreview" topLeftCell="A7" zoomScale="60" zoomScaleNormal="100" workbookViewId="0">
      <pane xSplit="4" ySplit="7" topLeftCell="E71" activePane="bottomRight" state="frozen"/>
      <selection activeCell="A7" sqref="A7"/>
      <selection pane="topRight" activeCell="E7" sqref="E7"/>
      <selection pane="bottomLeft" activeCell="A14" sqref="A14"/>
      <selection pane="bottomRight" activeCell="E89" sqref="E89"/>
    </sheetView>
  </sheetViews>
  <sheetFormatPr defaultColWidth="9.109375" defaultRowHeight="15.6"/>
  <cols>
    <col min="1" max="3" width="12" style="3" customWidth="1"/>
    <col min="4" max="4" width="40.6640625" style="3" customWidth="1"/>
    <col min="5" max="5" width="12.5546875" style="3" customWidth="1"/>
    <col min="6" max="6" width="13.5546875" style="3" customWidth="1"/>
    <col min="7" max="9" width="11.5546875" style="3" customWidth="1"/>
    <col min="10" max="10" width="13.109375" style="3" customWidth="1"/>
    <col min="11" max="13" width="11.5546875" style="3" customWidth="1"/>
    <col min="14" max="15" width="14" style="3" customWidth="1"/>
    <col min="16" max="16" width="13.6640625" style="3" customWidth="1"/>
    <col min="17" max="16384" width="9.109375" style="3"/>
  </cols>
  <sheetData>
    <row r="1" spans="1:17" s="2" customFormat="1">
      <c r="L1" s="3" t="s">
        <v>172</v>
      </c>
    </row>
    <row r="2" spans="1:17" s="2" customFormat="1">
      <c r="L2" s="3" t="s">
        <v>173</v>
      </c>
    </row>
    <row r="3" spans="1:17" s="2" customFormat="1">
      <c r="L3" s="3" t="s">
        <v>174</v>
      </c>
    </row>
    <row r="4" spans="1:17" s="2" customFormat="1"/>
    <row r="5" spans="1:17" s="2" customFormat="1">
      <c r="A5" s="25" t="s">
        <v>169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4"/>
    </row>
    <row r="6" spans="1:17" s="2" customFormat="1">
      <c r="A6" s="25" t="s">
        <v>170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4"/>
    </row>
    <row r="7" spans="1:17" s="2" customFormat="1">
      <c r="A7" s="25" t="s">
        <v>171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4"/>
    </row>
    <row r="8" spans="1:17" s="2" customForma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 t="s">
        <v>0</v>
      </c>
      <c r="Q8" s="4"/>
    </row>
    <row r="9" spans="1:17">
      <c r="A9" s="24" t="s">
        <v>1</v>
      </c>
      <c r="B9" s="24" t="s">
        <v>2</v>
      </c>
      <c r="C9" s="24" t="s">
        <v>3</v>
      </c>
      <c r="D9" s="24" t="s">
        <v>4</v>
      </c>
      <c r="E9" s="24" t="s">
        <v>5</v>
      </c>
      <c r="F9" s="24"/>
      <c r="G9" s="24"/>
      <c r="H9" s="24"/>
      <c r="I9" s="24"/>
      <c r="J9" s="24" t="s">
        <v>12</v>
      </c>
      <c r="K9" s="24"/>
      <c r="L9" s="24"/>
      <c r="M9" s="24"/>
      <c r="N9" s="24"/>
      <c r="O9" s="24"/>
      <c r="P9" s="24" t="s">
        <v>14</v>
      </c>
    </row>
    <row r="10" spans="1:17">
      <c r="A10" s="24"/>
      <c r="B10" s="24"/>
      <c r="C10" s="24"/>
      <c r="D10" s="24"/>
      <c r="E10" s="24" t="s">
        <v>6</v>
      </c>
      <c r="F10" s="24" t="s">
        <v>7</v>
      </c>
      <c r="G10" s="24" t="s">
        <v>8</v>
      </c>
      <c r="H10" s="24"/>
      <c r="I10" s="24" t="s">
        <v>11</v>
      </c>
      <c r="J10" s="24" t="s">
        <v>6</v>
      </c>
      <c r="K10" s="24" t="s">
        <v>7</v>
      </c>
      <c r="L10" s="24" t="s">
        <v>8</v>
      </c>
      <c r="M10" s="24"/>
      <c r="N10" s="24" t="s">
        <v>11</v>
      </c>
      <c r="O10" s="6" t="s">
        <v>8</v>
      </c>
      <c r="P10" s="24"/>
    </row>
    <row r="11" spans="1:17">
      <c r="A11" s="24"/>
      <c r="B11" s="24"/>
      <c r="C11" s="24"/>
      <c r="D11" s="24"/>
      <c r="E11" s="24"/>
      <c r="F11" s="24"/>
      <c r="G11" s="24" t="s">
        <v>9</v>
      </c>
      <c r="H11" s="24" t="s">
        <v>10</v>
      </c>
      <c r="I11" s="24"/>
      <c r="J11" s="24"/>
      <c r="K11" s="24"/>
      <c r="L11" s="24" t="s">
        <v>9</v>
      </c>
      <c r="M11" s="24" t="s">
        <v>10</v>
      </c>
      <c r="N11" s="24"/>
      <c r="O11" s="24" t="s">
        <v>13</v>
      </c>
      <c r="P11" s="24"/>
    </row>
    <row r="12" spans="1:17" ht="44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7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7">
      <c r="A14" s="7" t="s">
        <v>15</v>
      </c>
      <c r="B14" s="8"/>
      <c r="C14" s="9"/>
      <c r="D14" s="10" t="s">
        <v>16</v>
      </c>
      <c r="E14" s="11">
        <f>E15</f>
        <v>384985</v>
      </c>
      <c r="F14" s="11">
        <f t="shared" ref="F14:P14" si="0">F15</f>
        <v>72000</v>
      </c>
      <c r="G14" s="11">
        <f t="shared" si="0"/>
        <v>9800</v>
      </c>
      <c r="H14" s="11">
        <f t="shared" si="0"/>
        <v>0</v>
      </c>
      <c r="I14" s="11">
        <f t="shared" si="0"/>
        <v>312985</v>
      </c>
      <c r="J14" s="11">
        <f t="shared" si="0"/>
        <v>0</v>
      </c>
      <c r="K14" s="11">
        <f t="shared" si="0"/>
        <v>0</v>
      </c>
      <c r="L14" s="11">
        <f t="shared" si="0"/>
        <v>0</v>
      </c>
      <c r="M14" s="11">
        <f t="shared" si="0"/>
        <v>0</v>
      </c>
      <c r="N14" s="11">
        <f t="shared" si="0"/>
        <v>0</v>
      </c>
      <c r="O14" s="11">
        <f t="shared" si="0"/>
        <v>0</v>
      </c>
      <c r="P14" s="11">
        <f t="shared" si="0"/>
        <v>384985</v>
      </c>
    </row>
    <row r="15" spans="1:17">
      <c r="A15" s="7" t="s">
        <v>17</v>
      </c>
      <c r="B15" s="8"/>
      <c r="C15" s="9"/>
      <c r="D15" s="10" t="s">
        <v>16</v>
      </c>
      <c r="E15" s="11">
        <f>E16+E18+E19</f>
        <v>384985</v>
      </c>
      <c r="F15" s="11">
        <f t="shared" ref="F15:P15" si="1">F16+F18+F19</f>
        <v>72000</v>
      </c>
      <c r="G15" s="11">
        <f t="shared" si="1"/>
        <v>9800</v>
      </c>
      <c r="H15" s="11">
        <f t="shared" si="1"/>
        <v>0</v>
      </c>
      <c r="I15" s="11">
        <f t="shared" si="1"/>
        <v>312985</v>
      </c>
      <c r="J15" s="11">
        <f t="shared" si="1"/>
        <v>0</v>
      </c>
      <c r="K15" s="11">
        <f t="shared" si="1"/>
        <v>0</v>
      </c>
      <c r="L15" s="11">
        <f t="shared" si="1"/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1">
        <f t="shared" si="1"/>
        <v>384985</v>
      </c>
    </row>
    <row r="16" spans="1:17" ht="93.6">
      <c r="A16" s="7" t="s">
        <v>18</v>
      </c>
      <c r="B16" s="7" t="s">
        <v>20</v>
      </c>
      <c r="C16" s="12" t="s">
        <v>19</v>
      </c>
      <c r="D16" s="10" t="s">
        <v>21</v>
      </c>
      <c r="E16" s="11">
        <v>12000</v>
      </c>
      <c r="F16" s="11">
        <v>12000</v>
      </c>
      <c r="G16" s="11">
        <v>9800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 t="shared" ref="P14:P31" si="2">E16+J16</f>
        <v>12000</v>
      </c>
    </row>
    <row r="17" spans="1:16" s="17" customFormat="1" ht="55.2" customHeight="1">
      <c r="A17" s="13"/>
      <c r="B17" s="13"/>
      <c r="C17" s="14"/>
      <c r="D17" s="15" t="s">
        <v>183</v>
      </c>
      <c r="E17" s="16">
        <v>12000</v>
      </c>
      <c r="F17" s="16">
        <v>12000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f t="shared" si="2"/>
        <v>12000</v>
      </c>
    </row>
    <row r="18" spans="1:16" ht="46.8">
      <c r="A18" s="7" t="s">
        <v>22</v>
      </c>
      <c r="B18" s="7" t="s">
        <v>24</v>
      </c>
      <c r="C18" s="12" t="s">
        <v>23</v>
      </c>
      <c r="D18" s="10" t="s">
        <v>25</v>
      </c>
      <c r="E18" s="11">
        <v>60000</v>
      </c>
      <c r="F18" s="11">
        <v>60000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f t="shared" si="2"/>
        <v>60000</v>
      </c>
    </row>
    <row r="19" spans="1:16">
      <c r="A19" s="7" t="s">
        <v>31</v>
      </c>
      <c r="B19" s="7" t="s">
        <v>32</v>
      </c>
      <c r="C19" s="9"/>
      <c r="D19" s="10" t="s">
        <v>33</v>
      </c>
      <c r="E19" s="11">
        <v>312985</v>
      </c>
      <c r="F19" s="11">
        <v>0</v>
      </c>
      <c r="G19" s="11">
        <v>0</v>
      </c>
      <c r="H19" s="11">
        <v>0</v>
      </c>
      <c r="I19" s="11">
        <v>312985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f t="shared" si="2"/>
        <v>312985</v>
      </c>
    </row>
    <row r="20" spans="1:16" ht="31.2">
      <c r="A20" s="18" t="s">
        <v>34</v>
      </c>
      <c r="B20" s="18" t="s">
        <v>36</v>
      </c>
      <c r="C20" s="19" t="s">
        <v>35</v>
      </c>
      <c r="D20" s="20" t="s">
        <v>37</v>
      </c>
      <c r="E20" s="21">
        <v>312985</v>
      </c>
      <c r="F20" s="21">
        <v>0</v>
      </c>
      <c r="G20" s="21">
        <v>0</v>
      </c>
      <c r="H20" s="21">
        <v>0</v>
      </c>
      <c r="I20" s="21">
        <v>312985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f t="shared" si="2"/>
        <v>312985</v>
      </c>
    </row>
    <row r="21" spans="1:16">
      <c r="A21" s="7" t="s">
        <v>38</v>
      </c>
      <c r="B21" s="8"/>
      <c r="C21" s="9"/>
      <c r="D21" s="10" t="s">
        <v>39</v>
      </c>
      <c r="E21" s="11">
        <f>E22</f>
        <v>4409892</v>
      </c>
      <c r="F21" s="11">
        <f t="shared" ref="F21:P21" si="3">F22</f>
        <v>4444892</v>
      </c>
      <c r="G21" s="11">
        <f t="shared" si="3"/>
        <v>0</v>
      </c>
      <c r="H21" s="11">
        <f t="shared" si="3"/>
        <v>0</v>
      </c>
      <c r="I21" s="11">
        <f t="shared" si="3"/>
        <v>-35000</v>
      </c>
      <c r="J21" s="11">
        <f t="shared" si="3"/>
        <v>715538.10000000009</v>
      </c>
      <c r="K21" s="11">
        <f t="shared" si="3"/>
        <v>0</v>
      </c>
      <c r="L21" s="11">
        <f t="shared" si="3"/>
        <v>0</v>
      </c>
      <c r="M21" s="11">
        <f t="shared" si="3"/>
        <v>0</v>
      </c>
      <c r="N21" s="11">
        <f t="shared" si="3"/>
        <v>715538.10000000009</v>
      </c>
      <c r="O21" s="11">
        <f t="shared" si="3"/>
        <v>715538.10000000009</v>
      </c>
      <c r="P21" s="11">
        <f t="shared" si="3"/>
        <v>5125430.0999999996</v>
      </c>
    </row>
    <row r="22" spans="1:16">
      <c r="A22" s="7" t="s">
        <v>40</v>
      </c>
      <c r="B22" s="8"/>
      <c r="C22" s="9"/>
      <c r="D22" s="10" t="s">
        <v>39</v>
      </c>
      <c r="E22" s="11">
        <f>E23+E24+E28+E38+E42+E44+E47+E50+E51+E52</f>
        <v>4409892</v>
      </c>
      <c r="F22" s="11">
        <f t="shared" ref="F22:P22" si="4">F23+F24+F28+F38+F42+F44+F47+F50+F51+F52</f>
        <v>4444892</v>
      </c>
      <c r="G22" s="11">
        <f t="shared" si="4"/>
        <v>0</v>
      </c>
      <c r="H22" s="11">
        <f t="shared" si="4"/>
        <v>0</v>
      </c>
      <c r="I22" s="11">
        <f t="shared" si="4"/>
        <v>-35000</v>
      </c>
      <c r="J22" s="11">
        <f t="shared" si="4"/>
        <v>715538.10000000009</v>
      </c>
      <c r="K22" s="11">
        <f t="shared" si="4"/>
        <v>0</v>
      </c>
      <c r="L22" s="11">
        <f t="shared" si="4"/>
        <v>0</v>
      </c>
      <c r="M22" s="11">
        <f t="shared" si="4"/>
        <v>0</v>
      </c>
      <c r="N22" s="11">
        <f t="shared" si="4"/>
        <v>715538.10000000009</v>
      </c>
      <c r="O22" s="11">
        <f t="shared" si="4"/>
        <v>715538.10000000009</v>
      </c>
      <c r="P22" s="11">
        <f t="shared" si="4"/>
        <v>5125430.0999999996</v>
      </c>
    </row>
    <row r="23" spans="1:16" ht="31.2">
      <c r="A23" s="7" t="s">
        <v>41</v>
      </c>
      <c r="B23" s="7" t="s">
        <v>43</v>
      </c>
      <c r="C23" s="12" t="s">
        <v>42</v>
      </c>
      <c r="D23" s="10" t="s">
        <v>44</v>
      </c>
      <c r="E23" s="11">
        <v>160000</v>
      </c>
      <c r="F23" s="11">
        <v>160000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f t="shared" si="2"/>
        <v>160000</v>
      </c>
    </row>
    <row r="24" spans="1:16" ht="31.2">
      <c r="A24" s="7" t="s">
        <v>45</v>
      </c>
      <c r="B24" s="7" t="s">
        <v>47</v>
      </c>
      <c r="C24" s="12" t="s">
        <v>46</v>
      </c>
      <c r="D24" s="10" t="s">
        <v>48</v>
      </c>
      <c r="E24" s="11">
        <v>855000</v>
      </c>
      <c r="F24" s="11">
        <v>855000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f t="shared" si="2"/>
        <v>855000</v>
      </c>
    </row>
    <row r="25" spans="1:16" s="17" customFormat="1" ht="55.2" customHeight="1">
      <c r="A25" s="13"/>
      <c r="B25" s="13"/>
      <c r="C25" s="14"/>
      <c r="D25" s="15" t="s">
        <v>177</v>
      </c>
      <c r="E25" s="16">
        <v>100000</v>
      </c>
      <c r="F25" s="16">
        <v>100000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f t="shared" si="2"/>
        <v>100000</v>
      </c>
    </row>
    <row r="26" spans="1:16" s="17" customFormat="1" ht="55.2" customHeight="1">
      <c r="A26" s="13"/>
      <c r="B26" s="13"/>
      <c r="C26" s="14"/>
      <c r="D26" s="15" t="s">
        <v>185</v>
      </c>
      <c r="E26" s="16">
        <v>430000</v>
      </c>
      <c r="F26" s="16">
        <v>430000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f t="shared" si="2"/>
        <v>430000</v>
      </c>
    </row>
    <row r="27" spans="1:16" s="17" customFormat="1" ht="55.2" customHeight="1">
      <c r="A27" s="13"/>
      <c r="B27" s="13"/>
      <c r="C27" s="14"/>
      <c r="D27" s="15" t="s">
        <v>183</v>
      </c>
      <c r="E27" s="16">
        <v>25000</v>
      </c>
      <c r="F27" s="16">
        <v>25000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f t="shared" si="2"/>
        <v>25000</v>
      </c>
    </row>
    <row r="28" spans="1:16" ht="31.2">
      <c r="A28" s="7" t="s">
        <v>49</v>
      </c>
      <c r="B28" s="7" t="s">
        <v>50</v>
      </c>
      <c r="C28" s="9"/>
      <c r="D28" s="10" t="s">
        <v>51</v>
      </c>
      <c r="E28" s="11">
        <v>2959892</v>
      </c>
      <c r="F28" s="11">
        <v>2959892</v>
      </c>
      <c r="G28" s="11">
        <v>0</v>
      </c>
      <c r="H28" s="11">
        <v>0</v>
      </c>
      <c r="I28" s="11">
        <v>0</v>
      </c>
      <c r="J28" s="11">
        <v>9000</v>
      </c>
      <c r="K28" s="11">
        <v>0</v>
      </c>
      <c r="L28" s="11">
        <v>0</v>
      </c>
      <c r="M28" s="11">
        <v>0</v>
      </c>
      <c r="N28" s="11">
        <v>9000</v>
      </c>
      <c r="O28" s="11">
        <v>9000</v>
      </c>
      <c r="P28" s="11">
        <f t="shared" si="2"/>
        <v>2968892</v>
      </c>
    </row>
    <row r="29" spans="1:16" ht="62.4">
      <c r="A29" s="18" t="s">
        <v>52</v>
      </c>
      <c r="B29" s="18" t="s">
        <v>54</v>
      </c>
      <c r="C29" s="19" t="s">
        <v>53</v>
      </c>
      <c r="D29" s="20" t="s">
        <v>55</v>
      </c>
      <c r="E29" s="21">
        <v>2959892</v>
      </c>
      <c r="F29" s="21">
        <v>2959892</v>
      </c>
      <c r="G29" s="21">
        <v>0</v>
      </c>
      <c r="H29" s="21">
        <v>0</v>
      </c>
      <c r="I29" s="21">
        <v>0</v>
      </c>
      <c r="J29" s="21">
        <v>9000</v>
      </c>
      <c r="K29" s="21">
        <v>0</v>
      </c>
      <c r="L29" s="21">
        <v>0</v>
      </c>
      <c r="M29" s="21">
        <v>0</v>
      </c>
      <c r="N29" s="21">
        <v>9000</v>
      </c>
      <c r="O29" s="21">
        <v>9000</v>
      </c>
      <c r="P29" s="21">
        <f t="shared" si="2"/>
        <v>2968892</v>
      </c>
    </row>
    <row r="30" spans="1:16" s="17" customFormat="1" ht="55.2" customHeight="1">
      <c r="A30" s="13"/>
      <c r="B30" s="13"/>
      <c r="C30" s="14"/>
      <c r="D30" s="15" t="s">
        <v>178</v>
      </c>
      <c r="E30" s="16">
        <v>1359100</v>
      </c>
      <c r="F30" s="16">
        <v>1359100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f t="shared" si="2"/>
        <v>1359100</v>
      </c>
    </row>
    <row r="31" spans="1:16" s="17" customFormat="1" ht="80.25" customHeight="1">
      <c r="A31" s="13"/>
      <c r="B31" s="13"/>
      <c r="C31" s="14"/>
      <c r="D31" s="15" t="s">
        <v>176</v>
      </c>
      <c r="E31" s="16">
        <v>218800</v>
      </c>
      <c r="F31" s="16">
        <v>218800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f t="shared" si="2"/>
        <v>218800</v>
      </c>
    </row>
    <row r="32" spans="1:16" s="17" customFormat="1" ht="80.25" customHeight="1">
      <c r="A32" s="13"/>
      <c r="B32" s="13"/>
      <c r="C32" s="14"/>
      <c r="D32" s="15" t="s">
        <v>180</v>
      </c>
      <c r="E32" s="16">
        <v>412200</v>
      </c>
      <c r="F32" s="16">
        <v>412200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f t="shared" ref="P32:P34" si="5">E32+J32</f>
        <v>412200</v>
      </c>
    </row>
    <row r="33" spans="1:16" s="17" customFormat="1" ht="80.25" customHeight="1">
      <c r="A33" s="13"/>
      <c r="B33" s="13"/>
      <c r="C33" s="14"/>
      <c r="D33" s="15" t="s">
        <v>181</v>
      </c>
      <c r="E33" s="16">
        <v>241400</v>
      </c>
      <c r="F33" s="16">
        <v>241400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f t="shared" si="5"/>
        <v>241400</v>
      </c>
    </row>
    <row r="34" spans="1:16" s="17" customFormat="1" ht="80.25" customHeight="1">
      <c r="A34" s="13"/>
      <c r="B34" s="13"/>
      <c r="C34" s="14"/>
      <c r="D34" s="15" t="s">
        <v>182</v>
      </c>
      <c r="E34" s="16">
        <v>291300</v>
      </c>
      <c r="F34" s="16">
        <v>291300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f t="shared" si="5"/>
        <v>291300</v>
      </c>
    </row>
    <row r="35" spans="1:16" s="17" customFormat="1" ht="55.2" customHeight="1">
      <c r="A35" s="13"/>
      <c r="B35" s="13"/>
      <c r="C35" s="14"/>
      <c r="D35" s="15" t="s">
        <v>185</v>
      </c>
      <c r="E35" s="16">
        <v>30000</v>
      </c>
      <c r="F35" s="16">
        <v>30000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f t="shared" ref="P35:P69" si="6">E35+J35</f>
        <v>30000</v>
      </c>
    </row>
    <row r="36" spans="1:16" s="17" customFormat="1" ht="55.2" customHeight="1">
      <c r="A36" s="13"/>
      <c r="B36" s="13"/>
      <c r="C36" s="14"/>
      <c r="D36" s="15" t="s">
        <v>187</v>
      </c>
      <c r="E36" s="16">
        <v>119600</v>
      </c>
      <c r="F36" s="16">
        <v>119600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f t="shared" si="6"/>
        <v>119600</v>
      </c>
    </row>
    <row r="37" spans="1:16" s="17" customFormat="1" ht="55.2" customHeight="1">
      <c r="A37" s="13"/>
      <c r="B37" s="13"/>
      <c r="C37" s="14"/>
      <c r="D37" s="15" t="s">
        <v>183</v>
      </c>
      <c r="E37" s="16">
        <v>37492</v>
      </c>
      <c r="F37" s="16">
        <v>37492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f t="shared" si="6"/>
        <v>37492</v>
      </c>
    </row>
    <row r="38" spans="1:16" ht="31.2">
      <c r="A38" s="7" t="s">
        <v>56</v>
      </c>
      <c r="B38" s="7" t="s">
        <v>57</v>
      </c>
      <c r="C38" s="9"/>
      <c r="D38" s="10" t="s">
        <v>58</v>
      </c>
      <c r="E38" s="11">
        <v>260000</v>
      </c>
      <c r="F38" s="11">
        <v>260000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f t="shared" si="6"/>
        <v>260000</v>
      </c>
    </row>
    <row r="39" spans="1:16" ht="46.8">
      <c r="A39" s="18" t="s">
        <v>59</v>
      </c>
      <c r="B39" s="18" t="s">
        <v>61</v>
      </c>
      <c r="C39" s="19" t="s">
        <v>60</v>
      </c>
      <c r="D39" s="20" t="s">
        <v>62</v>
      </c>
      <c r="E39" s="21">
        <v>260000</v>
      </c>
      <c r="F39" s="21">
        <v>260000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f t="shared" si="6"/>
        <v>260000</v>
      </c>
    </row>
    <row r="40" spans="1:16" s="17" customFormat="1" ht="55.2" customHeight="1">
      <c r="A40" s="13"/>
      <c r="B40" s="13"/>
      <c r="C40" s="14"/>
      <c r="D40" s="15" t="s">
        <v>177</v>
      </c>
      <c r="E40" s="16">
        <v>60000</v>
      </c>
      <c r="F40" s="16">
        <v>60000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f t="shared" si="6"/>
        <v>60000</v>
      </c>
    </row>
    <row r="41" spans="1:16" s="17" customFormat="1" ht="55.2" customHeight="1">
      <c r="A41" s="13"/>
      <c r="B41" s="13"/>
      <c r="C41" s="14"/>
      <c r="D41" s="15" t="s">
        <v>186</v>
      </c>
      <c r="E41" s="16">
        <v>100000</v>
      </c>
      <c r="F41" s="16">
        <v>100000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f t="shared" si="6"/>
        <v>100000</v>
      </c>
    </row>
    <row r="42" spans="1:16" ht="31.2">
      <c r="A42" s="7" t="s">
        <v>63</v>
      </c>
      <c r="B42" s="7" t="s">
        <v>64</v>
      </c>
      <c r="C42" s="9"/>
      <c r="D42" s="10" t="s">
        <v>65</v>
      </c>
      <c r="E42" s="11">
        <v>10000</v>
      </c>
      <c r="F42" s="11">
        <v>10000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f t="shared" si="6"/>
        <v>10000</v>
      </c>
    </row>
    <row r="43" spans="1:16" ht="62.4">
      <c r="A43" s="18" t="s">
        <v>66</v>
      </c>
      <c r="B43" s="18" t="s">
        <v>68</v>
      </c>
      <c r="C43" s="19" t="s">
        <v>67</v>
      </c>
      <c r="D43" s="20" t="s">
        <v>69</v>
      </c>
      <c r="E43" s="21">
        <v>10000</v>
      </c>
      <c r="F43" s="21">
        <v>10000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f t="shared" si="6"/>
        <v>10000</v>
      </c>
    </row>
    <row r="44" spans="1:16" ht="31.2">
      <c r="A44" s="7" t="s">
        <v>190</v>
      </c>
      <c r="B44" s="7" t="s">
        <v>26</v>
      </c>
      <c r="C44" s="9"/>
      <c r="D44" s="10" t="s">
        <v>27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1848638.1</v>
      </c>
      <c r="K44" s="11">
        <v>0</v>
      </c>
      <c r="L44" s="11">
        <v>0</v>
      </c>
      <c r="M44" s="11">
        <v>0</v>
      </c>
      <c r="N44" s="11">
        <v>1848638.1</v>
      </c>
      <c r="O44" s="11">
        <v>1848638.1</v>
      </c>
      <c r="P44" s="11">
        <f t="shared" si="6"/>
        <v>1848638.1</v>
      </c>
    </row>
    <row r="45" spans="1:16" ht="93.6">
      <c r="A45" s="18" t="s">
        <v>191</v>
      </c>
      <c r="B45" s="18" t="s">
        <v>29</v>
      </c>
      <c r="C45" s="19" t="s">
        <v>28</v>
      </c>
      <c r="D45" s="20" t="s">
        <v>30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1848638.1</v>
      </c>
      <c r="K45" s="21">
        <v>0</v>
      </c>
      <c r="L45" s="21">
        <v>0</v>
      </c>
      <c r="M45" s="21">
        <v>0</v>
      </c>
      <c r="N45" s="21">
        <v>1848638.1</v>
      </c>
      <c r="O45" s="21">
        <v>1848638.1</v>
      </c>
      <c r="P45" s="21">
        <f t="shared" si="6"/>
        <v>1848638.1</v>
      </c>
    </row>
    <row r="46" spans="1:16" s="17" customFormat="1" ht="102.75" customHeight="1">
      <c r="A46" s="13"/>
      <c r="B46" s="13"/>
      <c r="C46" s="14"/>
      <c r="D46" s="15" t="s">
        <v>184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1620638.1</v>
      </c>
      <c r="K46" s="16">
        <v>0</v>
      </c>
      <c r="L46" s="16">
        <v>0</v>
      </c>
      <c r="M46" s="16">
        <v>0</v>
      </c>
      <c r="N46" s="16">
        <v>1620638.1</v>
      </c>
      <c r="O46" s="16">
        <v>1620638.1</v>
      </c>
      <c r="P46" s="16">
        <f t="shared" si="6"/>
        <v>1620638.1</v>
      </c>
    </row>
    <row r="47" spans="1:16">
      <c r="A47" s="7" t="s">
        <v>70</v>
      </c>
      <c r="B47" s="7" t="s">
        <v>71</v>
      </c>
      <c r="C47" s="9"/>
      <c r="D47" s="10" t="s">
        <v>72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-1142100</v>
      </c>
      <c r="K47" s="11">
        <v>0</v>
      </c>
      <c r="L47" s="11">
        <v>0</v>
      </c>
      <c r="M47" s="11">
        <v>0</v>
      </c>
      <c r="N47" s="11">
        <v>-1142100</v>
      </c>
      <c r="O47" s="11">
        <v>-1142100</v>
      </c>
      <c r="P47" s="11">
        <f t="shared" si="6"/>
        <v>-1142100</v>
      </c>
    </row>
    <row r="48" spans="1:16" ht="62.4">
      <c r="A48" s="18" t="s">
        <v>73</v>
      </c>
      <c r="B48" s="18" t="s">
        <v>74</v>
      </c>
      <c r="C48" s="19" t="s">
        <v>35</v>
      </c>
      <c r="D48" s="20" t="s">
        <v>75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-1142100</v>
      </c>
      <c r="K48" s="21">
        <v>0</v>
      </c>
      <c r="L48" s="21">
        <v>0</v>
      </c>
      <c r="M48" s="21">
        <v>0</v>
      </c>
      <c r="N48" s="21">
        <v>-1142100</v>
      </c>
      <c r="O48" s="21">
        <v>-1142100</v>
      </c>
      <c r="P48" s="21">
        <f t="shared" si="6"/>
        <v>-1142100</v>
      </c>
    </row>
    <row r="49" spans="1:17" s="17" customFormat="1" ht="79.2">
      <c r="A49" s="13"/>
      <c r="B49" s="13"/>
      <c r="C49" s="14"/>
      <c r="D49" s="15" t="s">
        <v>188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-1142100</v>
      </c>
      <c r="K49" s="16">
        <v>0</v>
      </c>
      <c r="L49" s="16">
        <v>0</v>
      </c>
      <c r="M49" s="16">
        <v>0</v>
      </c>
      <c r="N49" s="16">
        <v>-1142100</v>
      </c>
      <c r="O49" s="16">
        <v>-1142100</v>
      </c>
      <c r="P49" s="16">
        <f t="shared" si="6"/>
        <v>-1142100</v>
      </c>
      <c r="Q49" s="22"/>
    </row>
    <row r="50" spans="1:17" ht="31.2">
      <c r="A50" s="7" t="s">
        <v>76</v>
      </c>
      <c r="B50" s="7" t="s">
        <v>78</v>
      </c>
      <c r="C50" s="12" t="s">
        <v>77</v>
      </c>
      <c r="D50" s="10" t="s">
        <v>79</v>
      </c>
      <c r="E50" s="11">
        <v>-35000</v>
      </c>
      <c r="F50" s="11">
        <v>0</v>
      </c>
      <c r="G50" s="11">
        <v>0</v>
      </c>
      <c r="H50" s="11">
        <v>0</v>
      </c>
      <c r="I50" s="11">
        <v>-35000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si="6"/>
        <v>-35000</v>
      </c>
    </row>
    <row r="51" spans="1:17">
      <c r="A51" s="7" t="s">
        <v>80</v>
      </c>
      <c r="B51" s="7" t="s">
        <v>82</v>
      </c>
      <c r="C51" s="12" t="s">
        <v>81</v>
      </c>
      <c r="D51" s="10" t="s">
        <v>83</v>
      </c>
      <c r="E51" s="11">
        <v>50000</v>
      </c>
      <c r="F51" s="11">
        <v>50000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6"/>
        <v>50000</v>
      </c>
    </row>
    <row r="52" spans="1:17" ht="62.4">
      <c r="A52" s="7" t="s">
        <v>84</v>
      </c>
      <c r="B52" s="7" t="s">
        <v>85</v>
      </c>
      <c r="C52" s="12" t="s">
        <v>43</v>
      </c>
      <c r="D52" s="10" t="s">
        <v>86</v>
      </c>
      <c r="E52" s="11">
        <v>150000</v>
      </c>
      <c r="F52" s="11">
        <v>150000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6"/>
        <v>150000</v>
      </c>
    </row>
    <row r="53" spans="1:17" ht="31.2">
      <c r="A53" s="7" t="s">
        <v>87</v>
      </c>
      <c r="B53" s="8"/>
      <c r="C53" s="9"/>
      <c r="D53" s="10" t="s">
        <v>88</v>
      </c>
      <c r="E53" s="11">
        <v>1486000</v>
      </c>
      <c r="F53" s="11">
        <v>1486000</v>
      </c>
      <c r="G53" s="11">
        <v>13450</v>
      </c>
      <c r="H53" s="11">
        <v>0</v>
      </c>
      <c r="I53" s="11">
        <v>0</v>
      </c>
      <c r="J53" s="11">
        <v>11000</v>
      </c>
      <c r="K53" s="11">
        <v>0</v>
      </c>
      <c r="L53" s="11">
        <v>0</v>
      </c>
      <c r="M53" s="11">
        <v>0</v>
      </c>
      <c r="N53" s="11">
        <v>11000</v>
      </c>
      <c r="O53" s="11">
        <v>11000</v>
      </c>
      <c r="P53" s="11">
        <f t="shared" si="6"/>
        <v>1497000</v>
      </c>
    </row>
    <row r="54" spans="1:17" ht="46.8">
      <c r="A54" s="7" t="s">
        <v>89</v>
      </c>
      <c r="B54" s="8"/>
      <c r="C54" s="9"/>
      <c r="D54" s="10" t="s">
        <v>90</v>
      </c>
      <c r="E54" s="11">
        <v>1486000</v>
      </c>
      <c r="F54" s="11">
        <v>1486000</v>
      </c>
      <c r="G54" s="11">
        <v>13450</v>
      </c>
      <c r="H54" s="11">
        <v>0</v>
      </c>
      <c r="I54" s="11">
        <v>0</v>
      </c>
      <c r="J54" s="11">
        <v>11000</v>
      </c>
      <c r="K54" s="11">
        <v>0</v>
      </c>
      <c r="L54" s="11">
        <v>0</v>
      </c>
      <c r="M54" s="11">
        <v>0</v>
      </c>
      <c r="N54" s="11">
        <v>11000</v>
      </c>
      <c r="O54" s="11">
        <v>11000</v>
      </c>
      <c r="P54" s="11">
        <f t="shared" si="6"/>
        <v>1497000</v>
      </c>
    </row>
    <row r="55" spans="1:17">
      <c r="A55" s="7" t="s">
        <v>91</v>
      </c>
      <c r="B55" s="7" t="s">
        <v>93</v>
      </c>
      <c r="C55" s="12" t="s">
        <v>92</v>
      </c>
      <c r="D55" s="10" t="s">
        <v>94</v>
      </c>
      <c r="E55" s="11">
        <v>43500</v>
      </c>
      <c r="F55" s="11">
        <v>43500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6"/>
        <v>43500</v>
      </c>
    </row>
    <row r="56" spans="1:17" ht="93.6">
      <c r="A56" s="7" t="s">
        <v>95</v>
      </c>
      <c r="B56" s="7" t="s">
        <v>97</v>
      </c>
      <c r="C56" s="12" t="s">
        <v>96</v>
      </c>
      <c r="D56" s="10" t="s">
        <v>98</v>
      </c>
      <c r="E56" s="11">
        <v>1442500</v>
      </c>
      <c r="F56" s="11">
        <v>1442500</v>
      </c>
      <c r="G56" s="11">
        <v>13450</v>
      </c>
      <c r="H56" s="11">
        <v>0</v>
      </c>
      <c r="I56" s="11">
        <v>0</v>
      </c>
      <c r="J56" s="11">
        <v>-452800</v>
      </c>
      <c r="K56" s="11">
        <v>0</v>
      </c>
      <c r="L56" s="11">
        <v>0</v>
      </c>
      <c r="M56" s="11">
        <v>0</v>
      </c>
      <c r="N56" s="11">
        <v>-452800</v>
      </c>
      <c r="O56" s="11">
        <v>-452800</v>
      </c>
      <c r="P56" s="11">
        <f t="shared" si="6"/>
        <v>989700</v>
      </c>
    </row>
    <row r="57" spans="1:17" s="1" customFormat="1" ht="79.2">
      <c r="A57" s="13"/>
      <c r="B57" s="13"/>
      <c r="C57" s="14"/>
      <c r="D57" s="1" t="s">
        <v>189</v>
      </c>
      <c r="E57" s="16">
        <v>609781.13</v>
      </c>
      <c r="F57" s="16">
        <v>609781.13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f t="shared" si="6"/>
        <v>609781.13</v>
      </c>
    </row>
    <row r="58" spans="1:17" s="17" customFormat="1" ht="55.2" customHeight="1">
      <c r="A58" s="13"/>
      <c r="B58" s="13"/>
      <c r="C58" s="14"/>
      <c r="D58" s="15" t="s">
        <v>183</v>
      </c>
      <c r="E58" s="16">
        <f>424200+57200</f>
        <v>481400</v>
      </c>
      <c r="F58" s="16">
        <f>424200+57200</f>
        <v>481400</v>
      </c>
      <c r="G58" s="16">
        <v>76600</v>
      </c>
      <c r="H58" s="16">
        <v>0</v>
      </c>
      <c r="I58" s="16">
        <v>0</v>
      </c>
      <c r="J58" s="16">
        <v>11000</v>
      </c>
      <c r="K58" s="16">
        <v>0</v>
      </c>
      <c r="L58" s="16">
        <v>0</v>
      </c>
      <c r="M58" s="16">
        <v>0</v>
      </c>
      <c r="N58" s="16">
        <v>11000</v>
      </c>
      <c r="O58" s="16">
        <v>11000</v>
      </c>
      <c r="P58" s="16">
        <f t="shared" si="6"/>
        <v>492400</v>
      </c>
    </row>
    <row r="59" spans="1:17" ht="31.2">
      <c r="A59" s="7" t="s">
        <v>99</v>
      </c>
      <c r="B59" s="7" t="s">
        <v>100</v>
      </c>
      <c r="C59" s="9"/>
      <c r="D59" s="10" t="s">
        <v>101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463800</v>
      </c>
      <c r="K59" s="11">
        <v>0</v>
      </c>
      <c r="L59" s="11">
        <v>0</v>
      </c>
      <c r="M59" s="11">
        <v>0</v>
      </c>
      <c r="N59" s="11">
        <v>463800</v>
      </c>
      <c r="O59" s="11">
        <v>463800</v>
      </c>
      <c r="P59" s="11">
        <f t="shared" si="6"/>
        <v>463800</v>
      </c>
    </row>
    <row r="60" spans="1:17">
      <c r="A60" s="18" t="s">
        <v>102</v>
      </c>
      <c r="B60" s="18" t="s">
        <v>104</v>
      </c>
      <c r="C60" s="19" t="s">
        <v>103</v>
      </c>
      <c r="D60" s="20" t="s">
        <v>105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463800</v>
      </c>
      <c r="K60" s="21">
        <v>0</v>
      </c>
      <c r="L60" s="21">
        <v>0</v>
      </c>
      <c r="M60" s="21">
        <v>0</v>
      </c>
      <c r="N60" s="21">
        <v>463800</v>
      </c>
      <c r="O60" s="21">
        <v>463800</v>
      </c>
      <c r="P60" s="21">
        <f t="shared" si="6"/>
        <v>463800</v>
      </c>
    </row>
    <row r="61" spans="1:17" s="17" customFormat="1" ht="55.2" customHeight="1">
      <c r="A61" s="13"/>
      <c r="B61" s="13"/>
      <c r="C61" s="14"/>
      <c r="D61" s="15" t="s">
        <v>179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281900</v>
      </c>
      <c r="K61" s="16">
        <v>0</v>
      </c>
      <c r="L61" s="16">
        <v>0</v>
      </c>
      <c r="M61" s="16">
        <v>0</v>
      </c>
      <c r="N61" s="16">
        <v>281900</v>
      </c>
      <c r="O61" s="16">
        <v>281900</v>
      </c>
      <c r="P61" s="16">
        <f t="shared" si="6"/>
        <v>281900</v>
      </c>
    </row>
    <row r="62" spans="1:17" ht="31.2">
      <c r="A62" s="7" t="s">
        <v>106</v>
      </c>
      <c r="B62" s="8"/>
      <c r="C62" s="9"/>
      <c r="D62" s="10" t="s">
        <v>107</v>
      </c>
      <c r="E62" s="11">
        <v>146691</v>
      </c>
      <c r="F62" s="11">
        <v>146691</v>
      </c>
      <c r="G62" s="11">
        <v>12250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6"/>
        <v>146691</v>
      </c>
    </row>
    <row r="63" spans="1:17" ht="31.2">
      <c r="A63" s="7" t="s">
        <v>108</v>
      </c>
      <c r="B63" s="8"/>
      <c r="C63" s="9"/>
      <c r="D63" s="10" t="s">
        <v>109</v>
      </c>
      <c r="E63" s="11">
        <v>146691</v>
      </c>
      <c r="F63" s="11">
        <v>146691</v>
      </c>
      <c r="G63" s="11">
        <v>12250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6"/>
        <v>146691</v>
      </c>
    </row>
    <row r="64" spans="1:17" ht="93.6">
      <c r="A64" s="7" t="s">
        <v>110</v>
      </c>
      <c r="B64" s="7" t="s">
        <v>111</v>
      </c>
      <c r="C64" s="9"/>
      <c r="D64" s="10" t="s">
        <v>112</v>
      </c>
      <c r="E64" s="11">
        <v>215400</v>
      </c>
      <c r="F64" s="11">
        <v>215400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6"/>
        <v>215400</v>
      </c>
    </row>
    <row r="65" spans="1:16" ht="46.8">
      <c r="A65" s="18" t="s">
        <v>113</v>
      </c>
      <c r="B65" s="18" t="s">
        <v>114</v>
      </c>
      <c r="C65" s="19" t="s">
        <v>67</v>
      </c>
      <c r="D65" s="20" t="s">
        <v>115</v>
      </c>
      <c r="E65" s="21">
        <v>1000</v>
      </c>
      <c r="F65" s="21">
        <v>1000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f t="shared" si="6"/>
        <v>1000</v>
      </c>
    </row>
    <row r="66" spans="1:16" ht="46.8">
      <c r="A66" s="18" t="s">
        <v>116</v>
      </c>
      <c r="B66" s="18" t="s">
        <v>118</v>
      </c>
      <c r="C66" s="19" t="s">
        <v>117</v>
      </c>
      <c r="D66" s="20" t="s">
        <v>119</v>
      </c>
      <c r="E66" s="21">
        <v>214400</v>
      </c>
      <c r="F66" s="21">
        <v>214400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f t="shared" si="6"/>
        <v>214400</v>
      </c>
    </row>
    <row r="67" spans="1:16" s="17" customFormat="1" ht="55.2" customHeight="1">
      <c r="A67" s="13"/>
      <c r="B67" s="13"/>
      <c r="C67" s="14"/>
      <c r="D67" s="15" t="s">
        <v>185</v>
      </c>
      <c r="E67" s="16">
        <v>175000</v>
      </c>
      <c r="F67" s="16">
        <v>175000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f t="shared" si="6"/>
        <v>175000</v>
      </c>
    </row>
    <row r="68" spans="1:16" s="17" customFormat="1" ht="55.2" customHeight="1">
      <c r="A68" s="13"/>
      <c r="B68" s="13"/>
      <c r="C68" s="14"/>
      <c r="D68" s="15" t="s">
        <v>183</v>
      </c>
      <c r="E68" s="16">
        <v>39400</v>
      </c>
      <c r="F68" s="16">
        <v>39400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f t="shared" si="6"/>
        <v>39400</v>
      </c>
    </row>
    <row r="69" spans="1:16" ht="124.8">
      <c r="A69" s="7" t="s">
        <v>120</v>
      </c>
      <c r="B69" s="7" t="s">
        <v>121</v>
      </c>
      <c r="C69" s="9"/>
      <c r="D69" s="10" t="s">
        <v>122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 t="shared" si="6"/>
        <v>0</v>
      </c>
    </row>
    <row r="70" spans="1:16" ht="62.4">
      <c r="A70" s="18" t="s">
        <v>123</v>
      </c>
      <c r="B70" s="18" t="s">
        <v>124</v>
      </c>
      <c r="C70" s="19" t="s">
        <v>93</v>
      </c>
      <c r="D70" s="20" t="s">
        <v>125</v>
      </c>
      <c r="E70" s="21">
        <v>-32224.000000000004</v>
      </c>
      <c r="F70" s="21">
        <v>-32224.000000000004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f t="shared" ref="P70:P88" si="7">E70+J70</f>
        <v>-32224.000000000004</v>
      </c>
    </row>
    <row r="71" spans="1:16" ht="78">
      <c r="A71" s="18" t="s">
        <v>126</v>
      </c>
      <c r="B71" s="18" t="s">
        <v>128</v>
      </c>
      <c r="C71" s="19" t="s">
        <v>127</v>
      </c>
      <c r="D71" s="20" t="s">
        <v>129</v>
      </c>
      <c r="E71" s="21">
        <v>32224.000000000004</v>
      </c>
      <c r="F71" s="21">
        <v>32224.000000000004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f t="shared" si="7"/>
        <v>32224.000000000004</v>
      </c>
    </row>
    <row r="72" spans="1:16" ht="109.2">
      <c r="A72" s="7" t="s">
        <v>130</v>
      </c>
      <c r="B72" s="7" t="s">
        <v>131</v>
      </c>
      <c r="C72" s="12" t="s">
        <v>93</v>
      </c>
      <c r="D72" s="10" t="s">
        <v>132</v>
      </c>
      <c r="E72" s="11">
        <v>32291</v>
      </c>
      <c r="F72" s="11">
        <v>32291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f t="shared" si="7"/>
        <v>32291</v>
      </c>
    </row>
    <row r="73" spans="1:16" s="17" customFormat="1" ht="55.2" customHeight="1">
      <c r="A73" s="13"/>
      <c r="B73" s="13"/>
      <c r="C73" s="14"/>
      <c r="D73" s="15" t="s">
        <v>177</v>
      </c>
      <c r="E73" s="16">
        <v>10664</v>
      </c>
      <c r="F73" s="16">
        <v>10664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f t="shared" si="7"/>
        <v>10664</v>
      </c>
    </row>
    <row r="74" spans="1:16" s="17" customFormat="1" ht="55.2" customHeight="1">
      <c r="A74" s="13"/>
      <c r="B74" s="13"/>
      <c r="C74" s="14"/>
      <c r="D74" s="15" t="s">
        <v>186</v>
      </c>
      <c r="E74" s="16">
        <v>21627</v>
      </c>
      <c r="F74" s="16">
        <v>21627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f t="shared" si="7"/>
        <v>21627</v>
      </c>
    </row>
    <row r="75" spans="1:16" ht="31.2">
      <c r="A75" s="7" t="s">
        <v>133</v>
      </c>
      <c r="B75" s="7" t="s">
        <v>135</v>
      </c>
      <c r="C75" s="12" t="s">
        <v>134</v>
      </c>
      <c r="D75" s="10" t="s">
        <v>136</v>
      </c>
      <c r="E75" s="11">
        <v>0</v>
      </c>
      <c r="F75" s="11">
        <v>0</v>
      </c>
      <c r="G75" s="11">
        <v>12250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f t="shared" si="7"/>
        <v>0</v>
      </c>
    </row>
    <row r="76" spans="1:16">
      <c r="A76" s="7" t="s">
        <v>137</v>
      </c>
      <c r="B76" s="7" t="s">
        <v>138</v>
      </c>
      <c r="C76" s="9"/>
      <c r="D76" s="10" t="s">
        <v>139</v>
      </c>
      <c r="E76" s="11">
        <v>-101000</v>
      </c>
      <c r="F76" s="11">
        <v>-101000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 t="shared" si="7"/>
        <v>-101000</v>
      </c>
    </row>
    <row r="77" spans="1:16" ht="31.2">
      <c r="A77" s="18" t="s">
        <v>140</v>
      </c>
      <c r="B77" s="18" t="s">
        <v>142</v>
      </c>
      <c r="C77" s="19" t="s">
        <v>141</v>
      </c>
      <c r="D77" s="20" t="s">
        <v>143</v>
      </c>
      <c r="E77" s="21">
        <v>-101000</v>
      </c>
      <c r="F77" s="21">
        <v>-101000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f t="shared" si="7"/>
        <v>-101000</v>
      </c>
    </row>
    <row r="78" spans="1:16" ht="46.8">
      <c r="A78" s="7" t="s">
        <v>144</v>
      </c>
      <c r="B78" s="8"/>
      <c r="C78" s="9"/>
      <c r="D78" s="10" t="s">
        <v>145</v>
      </c>
      <c r="E78" s="11">
        <v>334200</v>
      </c>
      <c r="F78" s="11">
        <v>334200</v>
      </c>
      <c r="G78" s="11">
        <v>176881</v>
      </c>
      <c r="H78" s="11">
        <v>65000</v>
      </c>
      <c r="I78" s="11">
        <v>0</v>
      </c>
      <c r="J78" s="11">
        <v>11000</v>
      </c>
      <c r="K78" s="11">
        <v>0</v>
      </c>
      <c r="L78" s="11">
        <v>0</v>
      </c>
      <c r="M78" s="11">
        <v>0</v>
      </c>
      <c r="N78" s="11">
        <v>11000</v>
      </c>
      <c r="O78" s="11">
        <v>11000</v>
      </c>
      <c r="P78" s="11">
        <f t="shared" si="7"/>
        <v>345200</v>
      </c>
    </row>
    <row r="79" spans="1:16">
      <c r="A79" s="7" t="s">
        <v>146</v>
      </c>
      <c r="B79" s="8"/>
      <c r="C79" s="9"/>
      <c r="D79" s="10" t="s">
        <v>147</v>
      </c>
      <c r="E79" s="11">
        <v>334200</v>
      </c>
      <c r="F79" s="11">
        <v>334200</v>
      </c>
      <c r="G79" s="11">
        <v>176881</v>
      </c>
      <c r="H79" s="11">
        <v>65000</v>
      </c>
      <c r="I79" s="11">
        <v>0</v>
      </c>
      <c r="J79" s="11">
        <v>11000</v>
      </c>
      <c r="K79" s="11">
        <v>0</v>
      </c>
      <c r="L79" s="11">
        <v>0</v>
      </c>
      <c r="M79" s="11">
        <v>0</v>
      </c>
      <c r="N79" s="11">
        <v>11000</v>
      </c>
      <c r="O79" s="11">
        <v>11000</v>
      </c>
      <c r="P79" s="11">
        <f t="shared" si="7"/>
        <v>345200</v>
      </c>
    </row>
    <row r="80" spans="1:16" ht="78">
      <c r="A80" s="7" t="s">
        <v>148</v>
      </c>
      <c r="B80" s="7" t="s">
        <v>150</v>
      </c>
      <c r="C80" s="12" t="s">
        <v>149</v>
      </c>
      <c r="D80" s="10" t="s">
        <v>151</v>
      </c>
      <c r="E80" s="11">
        <v>125000</v>
      </c>
      <c r="F80" s="11">
        <v>125000</v>
      </c>
      <c r="G80" s="11">
        <v>0</v>
      </c>
      <c r="H80" s="11">
        <v>75000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f t="shared" si="7"/>
        <v>125000</v>
      </c>
    </row>
    <row r="81" spans="1:16" s="17" customFormat="1" ht="55.2" customHeight="1">
      <c r="A81" s="13"/>
      <c r="B81" s="13"/>
      <c r="C81" s="14"/>
      <c r="D81" s="15" t="s">
        <v>183</v>
      </c>
      <c r="E81" s="16">
        <v>125000</v>
      </c>
      <c r="F81" s="16">
        <v>125000</v>
      </c>
      <c r="G81" s="16">
        <v>0</v>
      </c>
      <c r="H81" s="16">
        <v>75000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f t="shared" si="7"/>
        <v>125000</v>
      </c>
    </row>
    <row r="82" spans="1:16">
      <c r="A82" s="7" t="s">
        <v>152</v>
      </c>
      <c r="B82" s="7" t="s">
        <v>154</v>
      </c>
      <c r="C82" s="12" t="s">
        <v>153</v>
      </c>
      <c r="D82" s="10" t="s">
        <v>155</v>
      </c>
      <c r="E82" s="11">
        <v>-33500</v>
      </c>
      <c r="F82" s="11">
        <v>-33500</v>
      </c>
      <c r="G82" s="11">
        <v>-19650</v>
      </c>
      <c r="H82" s="11">
        <v>-10000</v>
      </c>
      <c r="I82" s="11">
        <v>0</v>
      </c>
      <c r="J82" s="11">
        <v>11000</v>
      </c>
      <c r="K82" s="11">
        <v>0</v>
      </c>
      <c r="L82" s="11">
        <v>0</v>
      </c>
      <c r="M82" s="11">
        <v>0</v>
      </c>
      <c r="N82" s="11">
        <v>11000</v>
      </c>
      <c r="O82" s="11">
        <v>11000</v>
      </c>
      <c r="P82" s="11">
        <f t="shared" si="7"/>
        <v>-22500</v>
      </c>
    </row>
    <row r="83" spans="1:16" s="17" customFormat="1" ht="55.2" customHeight="1">
      <c r="A83" s="13"/>
      <c r="B83" s="13"/>
      <c r="C83" s="14"/>
      <c r="D83" s="15" t="s">
        <v>183</v>
      </c>
      <c r="E83" s="16">
        <v>20000</v>
      </c>
      <c r="F83" s="16">
        <v>20000</v>
      </c>
      <c r="G83" s="16">
        <v>16000</v>
      </c>
      <c r="H83" s="16">
        <v>0</v>
      </c>
      <c r="I83" s="16">
        <v>0</v>
      </c>
      <c r="J83" s="16">
        <v>1000</v>
      </c>
      <c r="K83" s="16">
        <v>0</v>
      </c>
      <c r="L83" s="16">
        <v>0</v>
      </c>
      <c r="M83" s="16">
        <v>0</v>
      </c>
      <c r="N83" s="16">
        <v>1000</v>
      </c>
      <c r="O83" s="16">
        <v>1000</v>
      </c>
      <c r="P83" s="16">
        <f t="shared" si="7"/>
        <v>21000</v>
      </c>
    </row>
    <row r="84" spans="1:16" ht="46.8">
      <c r="A84" s="7" t="s">
        <v>156</v>
      </c>
      <c r="B84" s="7" t="s">
        <v>158</v>
      </c>
      <c r="C84" s="12" t="s">
        <v>157</v>
      </c>
      <c r="D84" s="10" t="s">
        <v>159</v>
      </c>
      <c r="E84" s="11">
        <v>199200</v>
      </c>
      <c r="F84" s="11">
        <v>199200</v>
      </c>
      <c r="G84" s="11">
        <v>160881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f t="shared" si="7"/>
        <v>199200</v>
      </c>
    </row>
    <row r="85" spans="1:16" s="17" customFormat="1" ht="55.2" customHeight="1">
      <c r="A85" s="13"/>
      <c r="B85" s="13"/>
      <c r="C85" s="14"/>
      <c r="D85" s="15" t="s">
        <v>183</v>
      </c>
      <c r="E85" s="16">
        <f>179900+19300</f>
        <v>199200</v>
      </c>
      <c r="F85" s="16">
        <f>179900+19300</f>
        <v>199200</v>
      </c>
      <c r="G85" s="16">
        <f>145081+15800</f>
        <v>160881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f t="shared" si="7"/>
        <v>199200</v>
      </c>
    </row>
    <row r="86" spans="1:16" ht="31.2">
      <c r="A86" s="7" t="s">
        <v>160</v>
      </c>
      <c r="B86" s="7" t="s">
        <v>161</v>
      </c>
      <c r="C86" s="9"/>
      <c r="D86" s="10" t="s">
        <v>162</v>
      </c>
      <c r="E86" s="11">
        <v>43500</v>
      </c>
      <c r="F86" s="11">
        <v>43500</v>
      </c>
      <c r="G86" s="11">
        <v>35650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f t="shared" si="7"/>
        <v>43500</v>
      </c>
    </row>
    <row r="87" spans="1:16" ht="31.2">
      <c r="A87" s="18" t="s">
        <v>163</v>
      </c>
      <c r="B87" s="18" t="s">
        <v>165</v>
      </c>
      <c r="C87" s="19" t="s">
        <v>164</v>
      </c>
      <c r="D87" s="20" t="s">
        <v>166</v>
      </c>
      <c r="E87" s="21">
        <v>43500</v>
      </c>
      <c r="F87" s="21">
        <v>43500</v>
      </c>
      <c r="G87" s="21">
        <v>35650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f t="shared" si="7"/>
        <v>43500</v>
      </c>
    </row>
    <row r="88" spans="1:16">
      <c r="A88" s="8"/>
      <c r="B88" s="7" t="s">
        <v>167</v>
      </c>
      <c r="C88" s="9"/>
      <c r="D88" s="11" t="s">
        <v>6</v>
      </c>
      <c r="E88" s="11">
        <v>6761768</v>
      </c>
      <c r="F88" s="11">
        <v>6483783</v>
      </c>
      <c r="G88" s="11">
        <v>212381</v>
      </c>
      <c r="H88" s="11">
        <v>65000</v>
      </c>
      <c r="I88" s="11">
        <v>277985</v>
      </c>
      <c r="J88" s="11">
        <v>737538.10000000009</v>
      </c>
      <c r="K88" s="11">
        <v>0</v>
      </c>
      <c r="L88" s="11">
        <v>0</v>
      </c>
      <c r="M88" s="11">
        <v>0</v>
      </c>
      <c r="N88" s="11">
        <v>737538.10000000009</v>
      </c>
      <c r="O88" s="11">
        <v>737538.10000000009</v>
      </c>
      <c r="P88" s="11">
        <f t="shared" si="7"/>
        <v>7499306.0999999996</v>
      </c>
    </row>
    <row r="89" spans="1:16"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</row>
    <row r="91" spans="1:16">
      <c r="B91" s="23" t="s">
        <v>168</v>
      </c>
      <c r="N91" s="23" t="s">
        <v>175</v>
      </c>
    </row>
  </sheetData>
  <mergeCells count="23">
    <mergeCell ref="O11:O12"/>
    <mergeCell ref="P9:P12"/>
    <mergeCell ref="A5:P5"/>
    <mergeCell ref="A6:P6"/>
    <mergeCell ref="A7:P7"/>
    <mergeCell ref="G11:G12"/>
    <mergeCell ref="H11:H12"/>
    <mergeCell ref="I10:I12"/>
    <mergeCell ref="J9:O9"/>
    <mergeCell ref="J10:J12"/>
    <mergeCell ref="K10:K12"/>
    <mergeCell ref="L10:M10"/>
    <mergeCell ref="L11:L12"/>
    <mergeCell ref="M11:M12"/>
    <mergeCell ref="N10:N12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41" right="0.19685039370078741" top="0.39370078740157483" bottom="0.19685039370078741" header="0" footer="0"/>
  <pageSetup paperSize="9" scale="71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doxodu-7</cp:lastModifiedBy>
  <cp:lastPrinted>2018-09-27T14:38:32Z</cp:lastPrinted>
  <dcterms:created xsi:type="dcterms:W3CDTF">2018-09-24T16:53:26Z</dcterms:created>
  <dcterms:modified xsi:type="dcterms:W3CDTF">2018-09-27T14:38:41Z</dcterms:modified>
</cp:coreProperties>
</file>