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1 півр 2018" sheetId="1" r:id="rId1"/>
  </sheets>
  <definedNames>
    <definedName name="_xlnm.Print_Titles" localSheetId="0">'1 півр 2018'!$1:$3</definedName>
  </definedNames>
  <calcPr fullCalcOnLoad="1"/>
</workbook>
</file>

<file path=xl/sharedStrings.xml><?xml version="1.0" encoding="utf-8"?>
<sst xmlns="http://schemas.openxmlformats.org/spreadsheetml/2006/main" count="162" uniqueCount="148">
  <si>
    <t>Найменування показника</t>
  </si>
  <si>
    <t>ВИДАТКИ</t>
  </si>
  <si>
    <t>Інші видатки на соціальний захист ветеранів війни та праці</t>
  </si>
  <si>
    <t>Резервний фонд</t>
  </si>
  <si>
    <t>Загальний фонд</t>
  </si>
  <si>
    <t>Всього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</si>
  <si>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</si>
  <si>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</si>
  <si>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Організація та проведення громадських робіт</t>
  </si>
  <si>
    <t>Н. ВІТЮК</t>
  </si>
  <si>
    <t>01</t>
  </si>
  <si>
    <t>Апарат місцевої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</si>
  <si>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</si>
  <si>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заходи, пов`язані з економічною діяльністю</t>
  </si>
  <si>
    <t>Державна адміністрація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</si>
  <si>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</si>
  <si>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</si>
  <si>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</si>
  <si>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</si>
  <si>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</si>
  <si>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</t>
  </si>
  <si>
    <t>Відділ освіти, молоді та спорту Кіровоградської РДА</t>
  </si>
  <si>
    <t>Надання позашкільної освіти позашкільними закладами освіти, заходи із позашкільної роботи з дітьми</t>
  </si>
  <si>
    <t>Інші заходи та заклади молодіжної політики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</si>
  <si>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</si>
  <si>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</si>
  <si>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</si>
  <si>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</si>
  <si>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</si>
  <si>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</si>
  <si>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</si>
  <si>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</si>
  <si>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</si>
  <si>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</si>
  <si>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</si>
  <si>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Фінансове управління Кіровоградської районної державної адміністрація</t>
  </si>
  <si>
    <t xml:space="preserve">Усього </t>
  </si>
  <si>
    <t>Код бюджетної класифікації</t>
  </si>
  <si>
    <t>Районний бюджет</t>
  </si>
  <si>
    <t>Спеціаль-ний фонд</t>
  </si>
  <si>
    <t>Заступник голови районної ради</t>
  </si>
  <si>
    <t>Затверджено на 2018 рік</t>
  </si>
  <si>
    <t>% виконання до затвердженого плану на 2018 рік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</si>
  <si>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</si>
  <si>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</si>
  <si>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02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</si>
  <si>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</si>
  <si>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</si>
  <si>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</si>
  <si>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Утримання та забезпечення діяльності центрів соціальних служб для сім`ї, дітей та молоді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</si>
  <si>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</si>
  <si>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Сприяння розвитку малого та середнього підприємництва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</si>
  <si>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</si>
  <si>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</si>
  <si>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</si>
  <si>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</si>
  <si>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</si>
  <si>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</si>
  <si>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</si>
  <si>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</si>
  <si>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Проведення навчально-тренувальних зборів і змагань з олімпійських видів спорту</t>
  </si>
  <si>
    <t>08</t>
  </si>
  <si>
    <t>Управління соціального захисту населення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</si>
  <si>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</si>
  <si>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</si>
  <si>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</si>
  <si>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</si>
  <si>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</si>
  <si>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</si>
  <si>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</si>
  <si>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</si>
  <si>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</si>
  <si>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</si>
  <si>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</si>
  <si>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Відділ культури, туризму та культурної спадщини Кіровоградської РДА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</si>
  <si>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</si>
  <si>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</si>
  <si>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</si>
  <si>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</si>
  <si>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</si>
  <si>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</si>
  <si>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Виконання інвестиційних проектів в рамках здійснення заходів щодо соціально-економічного розвитку окремих територій</t>
  </si>
  <si>
    <t>Затверджено з урахуванням внесених змін на січень - червень 2018 року</t>
  </si>
  <si>
    <t>Виконано за січень - червень 2018 року</t>
  </si>
  <si>
    <t>% виконання до уточненого плану на січень - червень 2018 року</t>
  </si>
  <si>
    <t>0110150</t>
  </si>
  <si>
    <t>0110170</t>
  </si>
  <si>
    <t>0110180</t>
  </si>
  <si>
    <t>0117693</t>
  </si>
  <si>
    <t>0210180</t>
  </si>
  <si>
    <t>0212010</t>
  </si>
  <si>
    <t>0212111</t>
  </si>
  <si>
    <t>0212144</t>
  </si>
  <si>
    <t>0212146</t>
  </si>
  <si>
    <t>0213104</t>
  </si>
  <si>
    <t>0213112</t>
  </si>
  <si>
    <t>0213121</t>
  </si>
  <si>
    <t>0213192</t>
  </si>
  <si>
    <t>0215032</t>
  </si>
  <si>
    <t>0215053</t>
  </si>
  <si>
    <t>0217367</t>
  </si>
  <si>
    <t>0217610</t>
  </si>
  <si>
    <t>0218110</t>
  </si>
  <si>
    <t>0219800</t>
  </si>
  <si>
    <t>0611010</t>
  </si>
  <si>
    <t>0611020</t>
  </si>
  <si>
    <t>0611090</t>
  </si>
  <si>
    <t>0611150</t>
  </si>
  <si>
    <t>0611161</t>
  </si>
  <si>
    <t>0611162</t>
  </si>
  <si>
    <t>0613133</t>
  </si>
  <si>
    <t>0615011</t>
  </si>
  <si>
    <t>0617363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</si>
  <si>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</si>
  <si>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</si>
  <si>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</si>
  <si>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</si>
  <si>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</si>
  <si>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</si>
  <si>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</si>
  <si>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</si>
  <si>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</si>
  <si>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</si>
  <si>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</si>
  <si>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</si>
  <si>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</si>
  <si>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</si>
  <si>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</si>
  <si>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</si>
  <si>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</si>
  <si>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</si>
  <si>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</si>
  <si>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0813140</t>
  </si>
  <si>
    <t>0813160</t>
  </si>
  <si>
    <t>0813191</t>
  </si>
  <si>
    <t>0813210</t>
  </si>
  <si>
    <t>0813230</t>
  </si>
  <si>
    <t>0813242</t>
  </si>
  <si>
    <t>1011100</t>
  </si>
  <si>
    <t>1014030</t>
  </si>
  <si>
    <t>1014060</t>
  </si>
  <si>
    <t>1014081</t>
  </si>
  <si>
    <t>3718700</t>
  </si>
  <si>
    <t>3719570</t>
  </si>
  <si>
    <t>КРЕДИТУВАННЯ</t>
  </si>
  <si>
    <t>0218831</t>
  </si>
  <si>
    <t>Довгострокові кредити індивідуальним забудовникам житла на селі та їх повернення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</si>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</sst>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50" fillId="0" borderId="10" xfId="49" applyNumberFormat="1" applyFont="1" applyFill="1" applyBorder="1" applyAlignment="1">
      <alignment horizontal="center" vertical="center" wrapText="1"/>
      <protection/>
    </xf>
    <xf numFmtId="188" fontId="50" fillId="0" borderId="10" xfId="49" applyNumberFormat="1" applyFont="1" applyFill="1" applyBorder="1" applyAlignment="1">
      <alignment vertical="center" wrapText="1"/>
      <protection/>
    </xf>
    <xf numFmtId="188" fontId="51" fillId="0" borderId="10" xfId="49" applyNumberFormat="1" applyFont="1" applyFill="1" applyBorder="1" applyAlignment="1">
      <alignment vertical="center" wrapText="1"/>
      <protection/>
    </xf>
    <xf numFmtId="188" fontId="4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2" fillId="0" borderId="10" xfId="0" applyFont="1" applyFill="1" applyBorder="1" applyAlignment="1" quotePrefix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188" fontId="52" fillId="0" borderId="10" xfId="49" applyNumberFormat="1" applyFont="1" applyFill="1" applyBorder="1" applyAlignment="1">
      <alignment vertical="center" wrapText="1"/>
      <protection/>
    </xf>
    <xf numFmtId="188" fontId="7" fillId="0" borderId="10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3" fillId="0" borderId="10" xfId="49" applyFont="1" applyBorder="1" applyAlignment="1">
      <alignment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188" fontId="50" fillId="0" borderId="10" xfId="49" applyNumberFormat="1" applyFont="1" applyFill="1" applyBorder="1" applyAlignment="1" quotePrefix="1">
      <alignment vertical="center" wrapText="1"/>
      <protection/>
    </xf>
    <xf numFmtId="49" fontId="51" fillId="0" borderId="10" xfId="49" applyNumberFormat="1" applyFont="1" applyFill="1" applyBorder="1" applyAlignment="1">
      <alignment vertical="center" wrapText="1"/>
      <protection/>
    </xf>
    <xf numFmtId="0" fontId="53" fillId="0" borderId="10" xfId="0" applyFont="1" applyFill="1" applyBorder="1" applyAlignment="1" quotePrefix="1">
      <alignment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Zeros="0" tabSelected="1" zoomScaleSheetLayoutView="100" workbookViewId="0" topLeftCell="A64">
      <selection activeCell="B71" sqref="B71"/>
    </sheetView>
  </sheetViews>
  <sheetFormatPr defaultColWidth="9.00390625" defaultRowHeight="12.75"/>
  <cols>
    <col min="1" max="1" width="10.50390625" style="4" customWidth="1"/>
    <col min="2" max="2" width="66.125" style="4" customWidth="1"/>
    <col min="3" max="3" width="11.875" style="4" customWidth="1"/>
    <col min="4" max="4" width="9.625" style="4" customWidth="1"/>
    <col min="5" max="5" width="10.00390625" style="4" customWidth="1"/>
    <col min="6" max="7" width="8.875" style="4" customWidth="1"/>
    <col min="8" max="8" width="9.50390625" style="4" customWidth="1"/>
    <col min="9" max="12" width="8.875" style="4" customWidth="1"/>
    <col min="13" max="13" width="9.00390625" style="4" bestFit="1" customWidth="1"/>
    <col min="14" max="15" width="8.875" style="4" customWidth="1"/>
    <col min="16" max="16" width="9.00390625" style="4" bestFit="1" customWidth="1"/>
    <col min="17" max="16384" width="8.875" style="4" customWidth="1"/>
  </cols>
  <sheetData>
    <row r="1" spans="1:18" ht="12">
      <c r="A1" s="25" t="s">
        <v>0</v>
      </c>
      <c r="B1" s="25" t="s">
        <v>37</v>
      </c>
      <c r="C1" s="26" t="s">
        <v>38</v>
      </c>
      <c r="D1" s="26"/>
      <c r="E1" s="26"/>
      <c r="F1" s="26"/>
      <c r="G1" s="26"/>
      <c r="H1" s="26"/>
      <c r="I1" s="26"/>
      <c r="J1" s="26"/>
      <c r="K1" s="26"/>
      <c r="L1" s="25" t="s">
        <v>42</v>
      </c>
      <c r="M1" s="25"/>
      <c r="N1" s="25"/>
      <c r="O1" s="25" t="s">
        <v>84</v>
      </c>
      <c r="P1" s="25"/>
      <c r="Q1" s="25"/>
      <c r="R1" s="2"/>
    </row>
    <row r="2" spans="1:18" ht="47.25" customHeight="1">
      <c r="A2" s="25"/>
      <c r="B2" s="25"/>
      <c r="C2" s="25" t="s">
        <v>41</v>
      </c>
      <c r="D2" s="25"/>
      <c r="E2" s="25"/>
      <c r="F2" s="25" t="s">
        <v>82</v>
      </c>
      <c r="G2" s="25"/>
      <c r="H2" s="25"/>
      <c r="I2" s="25" t="s">
        <v>83</v>
      </c>
      <c r="J2" s="25"/>
      <c r="K2" s="25"/>
      <c r="L2" s="25"/>
      <c r="M2" s="25"/>
      <c r="N2" s="25"/>
      <c r="O2" s="25"/>
      <c r="P2" s="25"/>
      <c r="Q2" s="25"/>
      <c r="R2" s="2"/>
    </row>
    <row r="3" spans="1:18" ht="24.75">
      <c r="A3" s="25"/>
      <c r="B3" s="25"/>
      <c r="C3" s="1" t="s">
        <v>4</v>
      </c>
      <c r="D3" s="1" t="s">
        <v>39</v>
      </c>
      <c r="E3" s="1" t="s">
        <v>5</v>
      </c>
      <c r="F3" s="1" t="s">
        <v>4</v>
      </c>
      <c r="G3" s="1" t="s">
        <v>39</v>
      </c>
      <c r="H3" s="1" t="s">
        <v>5</v>
      </c>
      <c r="I3" s="1" t="s">
        <v>4</v>
      </c>
      <c r="J3" s="1" t="s">
        <v>39</v>
      </c>
      <c r="K3" s="1" t="s">
        <v>5</v>
      </c>
      <c r="L3" s="1" t="s">
        <v>4</v>
      </c>
      <c r="M3" s="1" t="s">
        <v>39</v>
      </c>
      <c r="N3" s="1" t="s">
        <v>5</v>
      </c>
      <c r="O3" s="1" t="s">
        <v>4</v>
      </c>
      <c r="P3" s="1" t="s">
        <v>39</v>
      </c>
      <c r="Q3" s="1" t="s">
        <v>5</v>
      </c>
      <c r="R3" s="2"/>
    </row>
    <row r="4" spans="1:17" ht="12">
      <c r="A4" s="5" t="s">
        <v>1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7" customFormat="1" ht="13.5">
      <c r="A5" s="10" t="s">
        <v>10</v>
      </c>
      <c r="B5" s="11" t="s">
        <v>11</v>
      </c>
      <c r="C5" s="14">
        <f>C6+C7+C8+C9</f>
        <v>2271.2</v>
      </c>
      <c r="D5" s="14">
        <f aca="true" t="shared" si="0" ref="D5:K5">D6+D7+D8+D9</f>
        <v>0</v>
      </c>
      <c r="E5" s="14">
        <f t="shared" si="0"/>
        <v>2271.2</v>
      </c>
      <c r="F5" s="14">
        <f t="shared" si="0"/>
        <v>2069.8</v>
      </c>
      <c r="G5" s="14">
        <f t="shared" si="0"/>
        <v>20</v>
      </c>
      <c r="H5" s="14">
        <f t="shared" si="0"/>
        <v>2089.8</v>
      </c>
      <c r="I5" s="14">
        <f t="shared" si="0"/>
        <v>1649.6</v>
      </c>
      <c r="J5" s="14">
        <f t="shared" si="0"/>
        <v>0</v>
      </c>
      <c r="K5" s="14">
        <f t="shared" si="0"/>
        <v>1649.6</v>
      </c>
      <c r="L5" s="15">
        <f aca="true" t="shared" si="1" ref="L5:L10">I5/C5*100</f>
        <v>72.63120817189152</v>
      </c>
      <c r="M5" s="15"/>
      <c r="N5" s="15">
        <f aca="true" t="shared" si="2" ref="N5:N10">K5/E5*100</f>
        <v>72.63120817189152</v>
      </c>
      <c r="O5" s="15">
        <f aca="true" t="shared" si="3" ref="O5:O10">I5/F5*100</f>
        <v>79.69852159628948</v>
      </c>
      <c r="P5" s="15"/>
      <c r="Q5" s="15">
        <f aca="true" t="shared" si="4" ref="Q5:Q10">K5/H5*100</f>
        <v>78.93578332854817</v>
      </c>
    </row>
    <row r="6" spans="1:17" ht="46.5" customHeight="1">
      <c r="A6" s="12" t="s">
        <v>85</v>
      </c>
      <c r="B6" s="13" t="s">
        <v>12</v>
      </c>
      <c r="C6" s="7">
        <v>1827.2</v>
      </c>
      <c r="D6" s="3"/>
      <c r="E6" s="6">
        <f aca="true" t="shared" si="5" ref="E6:E70">C6+D6</f>
        <v>1827.2</v>
      </c>
      <c r="F6" s="3">
        <v>1361.2</v>
      </c>
      <c r="G6" s="3">
        <v>20</v>
      </c>
      <c r="H6" s="6">
        <f aca="true" t="shared" si="6" ref="H6:H70">F6+G6</f>
        <v>1381.2</v>
      </c>
      <c r="I6" s="3">
        <v>1073.6</v>
      </c>
      <c r="J6" s="3"/>
      <c r="K6" s="6">
        <f aca="true" t="shared" si="7" ref="K6:K70">I6+J6</f>
        <v>1073.6</v>
      </c>
      <c r="L6" s="15">
        <f t="shared" si="1"/>
        <v>58.75656742556917</v>
      </c>
      <c r="M6" s="15"/>
      <c r="N6" s="15">
        <f t="shared" si="2"/>
        <v>58.75656742556917</v>
      </c>
      <c r="O6" s="15">
        <f t="shared" si="3"/>
        <v>78.87158389656184</v>
      </c>
      <c r="P6" s="15"/>
      <c r="Q6" s="15">
        <f t="shared" si="4"/>
        <v>77.72951057051839</v>
      </c>
    </row>
    <row r="7" spans="1:17" ht="27">
      <c r="A7" s="12" t="s">
        <v>86</v>
      </c>
      <c r="B7" s="13" t="s">
        <v>43</v>
      </c>
      <c r="C7" s="7">
        <v>19</v>
      </c>
      <c r="D7" s="3"/>
      <c r="E7" s="6">
        <f t="shared" si="5"/>
        <v>19</v>
      </c>
      <c r="F7" s="3">
        <v>16</v>
      </c>
      <c r="G7" s="3"/>
      <c r="H7" s="6">
        <f t="shared" si="6"/>
        <v>16</v>
      </c>
      <c r="I7" s="3">
        <v>12.7</v>
      </c>
      <c r="J7" s="3"/>
      <c r="K7" s="6">
        <f t="shared" si="7"/>
        <v>12.7</v>
      </c>
      <c r="L7" s="15">
        <f t="shared" si="1"/>
        <v>66.84210526315789</v>
      </c>
      <c r="M7" s="15"/>
      <c r="N7" s="15">
        <f t="shared" si="2"/>
        <v>66.84210526315789</v>
      </c>
      <c r="O7" s="15">
        <f t="shared" si="3"/>
        <v>79.375</v>
      </c>
      <c r="P7" s="15"/>
      <c r="Q7" s="15">
        <f t="shared" si="4"/>
        <v>79.375</v>
      </c>
    </row>
    <row r="8" spans="1:17" ht="13.5">
      <c r="A8" s="12" t="s">
        <v>87</v>
      </c>
      <c r="B8" s="13" t="s">
        <v>44</v>
      </c>
      <c r="C8" s="7">
        <v>20</v>
      </c>
      <c r="D8" s="3"/>
      <c r="E8" s="6">
        <f t="shared" si="5"/>
        <v>20</v>
      </c>
      <c r="F8" s="3">
        <v>10</v>
      </c>
      <c r="G8" s="3"/>
      <c r="H8" s="6">
        <f t="shared" si="6"/>
        <v>10</v>
      </c>
      <c r="I8" s="3">
        <v>3</v>
      </c>
      <c r="J8" s="3"/>
      <c r="K8" s="6">
        <f t="shared" si="7"/>
        <v>3</v>
      </c>
      <c r="L8" s="15">
        <f t="shared" si="1"/>
        <v>15</v>
      </c>
      <c r="M8" s="15"/>
      <c r="N8" s="15">
        <f t="shared" si="2"/>
        <v>15</v>
      </c>
      <c r="O8" s="15">
        <f t="shared" si="3"/>
        <v>30</v>
      </c>
      <c r="P8" s="15"/>
      <c r="Q8" s="15">
        <f t="shared" si="4"/>
        <v>30</v>
      </c>
    </row>
    <row r="9" spans="1:17" ht="13.5">
      <c r="A9" s="12" t="s">
        <v>88</v>
      </c>
      <c r="B9" s="13" t="s">
        <v>13</v>
      </c>
      <c r="C9" s="7">
        <v>405</v>
      </c>
      <c r="D9" s="3"/>
      <c r="E9" s="6">
        <f t="shared" si="5"/>
        <v>405</v>
      </c>
      <c r="F9" s="3">
        <v>682.6</v>
      </c>
      <c r="G9" s="3"/>
      <c r="H9" s="6">
        <f t="shared" si="6"/>
        <v>682.6</v>
      </c>
      <c r="I9" s="3">
        <v>560.3</v>
      </c>
      <c r="J9" s="3"/>
      <c r="K9" s="6">
        <f t="shared" si="7"/>
        <v>560.3</v>
      </c>
      <c r="L9" s="15">
        <f t="shared" si="1"/>
        <v>138.34567901234567</v>
      </c>
      <c r="M9" s="15"/>
      <c r="N9" s="15">
        <f t="shared" si="2"/>
        <v>138.34567901234567</v>
      </c>
      <c r="O9" s="15">
        <f t="shared" si="3"/>
        <v>82.08321125109873</v>
      </c>
      <c r="P9" s="15"/>
      <c r="Q9" s="15">
        <f t="shared" si="4"/>
        <v>82.08321125109873</v>
      </c>
    </row>
    <row r="10" spans="1:20" s="17" customFormat="1" ht="13.5">
      <c r="A10" s="10" t="s">
        <v>45</v>
      </c>
      <c r="B10" s="11" t="s">
        <v>14</v>
      </c>
      <c r="C10" s="14">
        <f>SUM(C11:C25)</f>
        <v>36379.700000000004</v>
      </c>
      <c r="D10" s="14">
        <f aca="true" t="shared" si="8" ref="D10:K10">SUM(D11:D25)</f>
        <v>422.8</v>
      </c>
      <c r="E10" s="14">
        <f t="shared" si="8"/>
        <v>36802.5</v>
      </c>
      <c r="F10" s="14">
        <f t="shared" si="8"/>
        <v>28225.700000000004</v>
      </c>
      <c r="G10" s="14">
        <f t="shared" si="8"/>
        <v>3164.3999999999996</v>
      </c>
      <c r="H10" s="14">
        <f t="shared" si="8"/>
        <v>31390.100000000002</v>
      </c>
      <c r="I10" s="14">
        <f t="shared" si="8"/>
        <v>25838.600000000006</v>
      </c>
      <c r="J10" s="14">
        <f t="shared" si="8"/>
        <v>1346.8999999999999</v>
      </c>
      <c r="K10" s="14">
        <f t="shared" si="8"/>
        <v>27185.500000000004</v>
      </c>
      <c r="L10" s="15">
        <f t="shared" si="1"/>
        <v>71.02477480572958</v>
      </c>
      <c r="M10" s="15">
        <f>J10/D10*100</f>
        <v>318.56669820245975</v>
      </c>
      <c r="N10" s="15">
        <f t="shared" si="2"/>
        <v>73.86862305549896</v>
      </c>
      <c r="O10" s="15">
        <f t="shared" si="3"/>
        <v>91.54281381861212</v>
      </c>
      <c r="P10" s="15">
        <f>J10/G10*100</f>
        <v>42.56415118189862</v>
      </c>
      <c r="Q10" s="15">
        <f t="shared" si="4"/>
        <v>86.6053309801498</v>
      </c>
      <c r="R10" s="16"/>
      <c r="S10" s="16"/>
      <c r="T10" s="16"/>
    </row>
    <row r="11" spans="1:17" ht="13.5">
      <c r="A11" s="12" t="s">
        <v>89</v>
      </c>
      <c r="B11" s="13" t="s">
        <v>44</v>
      </c>
      <c r="C11" s="7">
        <v>211</v>
      </c>
      <c r="D11" s="3"/>
      <c r="E11" s="6">
        <f t="shared" si="5"/>
        <v>211</v>
      </c>
      <c r="F11" s="3">
        <v>371.9</v>
      </c>
      <c r="G11" s="3">
        <v>100</v>
      </c>
      <c r="H11" s="6">
        <f t="shared" si="6"/>
        <v>471.9</v>
      </c>
      <c r="I11" s="3">
        <v>173.4</v>
      </c>
      <c r="J11" s="3">
        <v>62.1</v>
      </c>
      <c r="K11" s="6">
        <f t="shared" si="7"/>
        <v>235.5</v>
      </c>
      <c r="L11" s="15">
        <f aca="true" t="shared" si="9" ref="L11:L71">I11/C11*100</f>
        <v>82.18009478672987</v>
      </c>
      <c r="M11" s="15"/>
      <c r="N11" s="15">
        <f aca="true" t="shared" si="10" ref="N11:N71">K11/E11*100</f>
        <v>111.61137440758293</v>
      </c>
      <c r="O11" s="15">
        <f aca="true" t="shared" si="11" ref="O11:O71">I11/F11*100</f>
        <v>46.62543694541544</v>
      </c>
      <c r="P11" s="15">
        <f>J11/G11*100</f>
        <v>62.1</v>
      </c>
      <c r="Q11" s="15">
        <f aca="true" t="shared" si="12" ref="Q11:Q73">K11/H11*100</f>
        <v>49.904640813731724</v>
      </c>
    </row>
    <row r="12" spans="1:17" ht="13.5">
      <c r="A12" s="12" t="s">
        <v>90</v>
      </c>
      <c r="B12" s="13" t="s">
        <v>15</v>
      </c>
      <c r="C12" s="7">
        <v>27305.7</v>
      </c>
      <c r="D12" s="3">
        <v>302.8</v>
      </c>
      <c r="E12" s="6">
        <f t="shared" si="5"/>
        <v>27608.5</v>
      </c>
      <c r="F12" s="3">
        <v>14459</v>
      </c>
      <c r="G12" s="3">
        <v>588.8</v>
      </c>
      <c r="H12" s="6">
        <f t="shared" si="6"/>
        <v>15047.8</v>
      </c>
      <c r="I12" s="3">
        <v>14016.3</v>
      </c>
      <c r="J12" s="3">
        <v>366.4</v>
      </c>
      <c r="K12" s="6">
        <f t="shared" si="7"/>
        <v>14382.699999999999</v>
      </c>
      <c r="L12" s="15">
        <f t="shared" si="9"/>
        <v>51.331040771707</v>
      </c>
      <c r="M12" s="15">
        <f>J12/D12*100</f>
        <v>121.00396301188903</v>
      </c>
      <c r="N12" s="15">
        <f t="shared" si="10"/>
        <v>52.09518807613597</v>
      </c>
      <c r="O12" s="15">
        <f t="shared" si="11"/>
        <v>96.9382391590013</v>
      </c>
      <c r="P12" s="15">
        <f>J12/G12*100</f>
        <v>62.22826086956522</v>
      </c>
      <c r="Q12" s="15">
        <f t="shared" si="12"/>
        <v>95.58008479644865</v>
      </c>
    </row>
    <row r="13" spans="1:17" ht="27">
      <c r="A13" s="12" t="s">
        <v>91</v>
      </c>
      <c r="B13" s="13" t="s">
        <v>46</v>
      </c>
      <c r="C13" s="7">
        <v>3904.7</v>
      </c>
      <c r="D13" s="3">
        <v>0</v>
      </c>
      <c r="E13" s="6">
        <f t="shared" si="5"/>
        <v>3904.7</v>
      </c>
      <c r="F13" s="3">
        <v>9099.5</v>
      </c>
      <c r="G13" s="3">
        <v>1255.6</v>
      </c>
      <c r="H13" s="6">
        <f t="shared" si="6"/>
        <v>10355.1</v>
      </c>
      <c r="I13" s="3">
        <v>8059.8</v>
      </c>
      <c r="J13" s="3">
        <v>877.1</v>
      </c>
      <c r="K13" s="6">
        <f t="shared" si="7"/>
        <v>8936.9</v>
      </c>
      <c r="L13" s="15">
        <f t="shared" si="9"/>
        <v>206.4127845929265</v>
      </c>
      <c r="M13" s="15"/>
      <c r="N13" s="15">
        <f t="shared" si="10"/>
        <v>228.87545778164778</v>
      </c>
      <c r="O13" s="15">
        <f t="shared" si="11"/>
        <v>88.57409747788341</v>
      </c>
      <c r="P13" s="15">
        <f>J13/G13*100</f>
        <v>69.85504937878306</v>
      </c>
      <c r="Q13" s="15">
        <f t="shared" si="12"/>
        <v>86.3043331305347</v>
      </c>
    </row>
    <row r="14" spans="1:17" ht="27">
      <c r="A14" s="12" t="s">
        <v>92</v>
      </c>
      <c r="B14" s="13" t="s">
        <v>47</v>
      </c>
      <c r="C14" s="7">
        <v>728.9</v>
      </c>
      <c r="D14" s="3"/>
      <c r="E14" s="6">
        <f t="shared" si="5"/>
        <v>728.9</v>
      </c>
      <c r="F14" s="3">
        <v>687.5</v>
      </c>
      <c r="G14" s="3"/>
      <c r="H14" s="6">
        <f t="shared" si="6"/>
        <v>687.5</v>
      </c>
      <c r="I14" s="3">
        <v>463.9</v>
      </c>
      <c r="J14" s="3"/>
      <c r="K14" s="6">
        <f t="shared" si="7"/>
        <v>463.9</v>
      </c>
      <c r="L14" s="15">
        <f t="shared" si="9"/>
        <v>63.64384689257786</v>
      </c>
      <c r="M14" s="15"/>
      <c r="N14" s="15">
        <f t="shared" si="10"/>
        <v>63.64384689257786</v>
      </c>
      <c r="O14" s="15">
        <f t="shared" si="11"/>
        <v>67.47636363636363</v>
      </c>
      <c r="P14" s="15"/>
      <c r="Q14" s="15">
        <f t="shared" si="12"/>
        <v>67.47636363636363</v>
      </c>
    </row>
    <row r="15" spans="1:17" ht="27">
      <c r="A15" s="12" t="s">
        <v>93</v>
      </c>
      <c r="B15" s="13" t="s">
        <v>48</v>
      </c>
      <c r="C15" s="7">
        <v>968.3</v>
      </c>
      <c r="D15" s="3"/>
      <c r="E15" s="6">
        <f t="shared" si="5"/>
        <v>968.3</v>
      </c>
      <c r="F15" s="3">
        <v>484.2</v>
      </c>
      <c r="G15" s="3"/>
      <c r="H15" s="6">
        <f t="shared" si="6"/>
        <v>484.2</v>
      </c>
      <c r="I15" s="3">
        <v>484.2</v>
      </c>
      <c r="J15" s="3"/>
      <c r="K15" s="6">
        <f t="shared" si="7"/>
        <v>484.2</v>
      </c>
      <c r="L15" s="15">
        <f t="shared" si="9"/>
        <v>50.00516368893938</v>
      </c>
      <c r="M15" s="15"/>
      <c r="N15" s="15">
        <f t="shared" si="10"/>
        <v>50.00516368893938</v>
      </c>
      <c r="O15" s="15">
        <f t="shared" si="11"/>
        <v>100</v>
      </c>
      <c r="P15" s="15"/>
      <c r="Q15" s="15">
        <f t="shared" si="12"/>
        <v>100</v>
      </c>
    </row>
    <row r="16" spans="1:17" ht="41.25">
      <c r="A16" s="12" t="s">
        <v>94</v>
      </c>
      <c r="B16" s="13" t="s">
        <v>16</v>
      </c>
      <c r="C16" s="7">
        <v>2283.3</v>
      </c>
      <c r="D16" s="3">
        <v>120</v>
      </c>
      <c r="E16" s="6">
        <f t="shared" si="5"/>
        <v>2403.3</v>
      </c>
      <c r="F16" s="3">
        <v>1580.8</v>
      </c>
      <c r="G16" s="3">
        <v>77.9</v>
      </c>
      <c r="H16" s="6">
        <f t="shared" si="6"/>
        <v>1658.7</v>
      </c>
      <c r="I16" s="3">
        <v>1510</v>
      </c>
      <c r="J16" s="3">
        <v>41.3</v>
      </c>
      <c r="K16" s="6">
        <f t="shared" si="7"/>
        <v>1551.3</v>
      </c>
      <c r="L16" s="15">
        <f t="shared" si="9"/>
        <v>66.13235229711381</v>
      </c>
      <c r="M16" s="15">
        <f>J16/D16*100</f>
        <v>34.416666666666664</v>
      </c>
      <c r="N16" s="15">
        <f t="shared" si="10"/>
        <v>64.54874547497191</v>
      </c>
      <c r="O16" s="15">
        <f t="shared" si="11"/>
        <v>95.52125506072875</v>
      </c>
      <c r="P16" s="15">
        <f>J16/G16*100</f>
        <v>53.01668806161746</v>
      </c>
      <c r="Q16" s="15">
        <f t="shared" si="12"/>
        <v>93.52504973774643</v>
      </c>
    </row>
    <row r="17" spans="1:17" ht="13.5">
      <c r="A17" s="12" t="s">
        <v>95</v>
      </c>
      <c r="B17" s="13" t="s">
        <v>17</v>
      </c>
      <c r="C17" s="7">
        <v>35</v>
      </c>
      <c r="D17" s="3"/>
      <c r="E17" s="6">
        <f t="shared" si="5"/>
        <v>35</v>
      </c>
      <c r="F17" s="3">
        <v>92.5</v>
      </c>
      <c r="G17" s="3"/>
      <c r="H17" s="6">
        <f t="shared" si="6"/>
        <v>92.5</v>
      </c>
      <c r="I17" s="3">
        <v>67.7</v>
      </c>
      <c r="J17" s="3"/>
      <c r="K17" s="6">
        <f t="shared" si="7"/>
        <v>67.7</v>
      </c>
      <c r="L17" s="15">
        <f t="shared" si="9"/>
        <v>193.42857142857144</v>
      </c>
      <c r="M17" s="15"/>
      <c r="N17" s="15">
        <f t="shared" si="10"/>
        <v>193.42857142857144</v>
      </c>
      <c r="O17" s="15">
        <f t="shared" si="11"/>
        <v>73.1891891891892</v>
      </c>
      <c r="P17" s="15"/>
      <c r="Q17" s="15">
        <f t="shared" si="12"/>
        <v>73.1891891891892</v>
      </c>
    </row>
    <row r="18" spans="1:17" ht="27">
      <c r="A18" s="12" t="s">
        <v>96</v>
      </c>
      <c r="B18" s="13" t="s">
        <v>49</v>
      </c>
      <c r="C18" s="7">
        <v>390.7</v>
      </c>
      <c r="D18" s="3"/>
      <c r="E18" s="6">
        <f t="shared" si="5"/>
        <v>390.7</v>
      </c>
      <c r="F18" s="3">
        <v>262.4</v>
      </c>
      <c r="G18" s="3"/>
      <c r="H18" s="6">
        <f t="shared" si="6"/>
        <v>262.4</v>
      </c>
      <c r="I18" s="3">
        <v>250.7</v>
      </c>
      <c r="J18" s="3"/>
      <c r="K18" s="6">
        <f t="shared" si="7"/>
        <v>250.7</v>
      </c>
      <c r="L18" s="15">
        <f t="shared" si="9"/>
        <v>64.16687995904786</v>
      </c>
      <c r="M18" s="15"/>
      <c r="N18" s="15">
        <f t="shared" si="10"/>
        <v>64.16687995904786</v>
      </c>
      <c r="O18" s="15">
        <f t="shared" si="11"/>
        <v>95.54115853658537</v>
      </c>
      <c r="P18" s="15"/>
      <c r="Q18" s="15">
        <f t="shared" si="12"/>
        <v>95.54115853658537</v>
      </c>
    </row>
    <row r="19" spans="1:17" ht="27">
      <c r="A19" s="12" t="s">
        <v>97</v>
      </c>
      <c r="B19" s="13" t="s">
        <v>50</v>
      </c>
      <c r="C19" s="7">
        <v>94.1</v>
      </c>
      <c r="D19" s="3"/>
      <c r="E19" s="6">
        <f t="shared" si="5"/>
        <v>94.1</v>
      </c>
      <c r="F19" s="3">
        <v>83.7</v>
      </c>
      <c r="G19" s="3"/>
      <c r="H19" s="6">
        <f t="shared" si="6"/>
        <v>83.7</v>
      </c>
      <c r="I19" s="3">
        <v>61.3</v>
      </c>
      <c r="J19" s="3"/>
      <c r="K19" s="6">
        <f t="shared" si="7"/>
        <v>61.3</v>
      </c>
      <c r="L19" s="15">
        <f t="shared" si="9"/>
        <v>65.14346439957492</v>
      </c>
      <c r="M19" s="15"/>
      <c r="N19" s="15">
        <f t="shared" si="10"/>
        <v>65.14346439957492</v>
      </c>
      <c r="O19" s="15">
        <f t="shared" si="11"/>
        <v>73.23775388291517</v>
      </c>
      <c r="P19" s="15"/>
      <c r="Q19" s="15">
        <f t="shared" si="12"/>
        <v>73.23775388291517</v>
      </c>
    </row>
    <row r="20" spans="1:17" ht="27">
      <c r="A20" s="12" t="s">
        <v>98</v>
      </c>
      <c r="B20" s="13" t="s">
        <v>18</v>
      </c>
      <c r="C20" s="7">
        <v>330</v>
      </c>
      <c r="D20" s="3"/>
      <c r="E20" s="6">
        <f t="shared" si="5"/>
        <v>330</v>
      </c>
      <c r="F20" s="3">
        <v>150</v>
      </c>
      <c r="G20" s="3"/>
      <c r="H20" s="6">
        <f t="shared" si="6"/>
        <v>150</v>
      </c>
      <c r="I20" s="3">
        <v>149.8</v>
      </c>
      <c r="J20" s="3"/>
      <c r="K20" s="6">
        <f t="shared" si="7"/>
        <v>149.8</v>
      </c>
      <c r="L20" s="15">
        <f t="shared" si="9"/>
        <v>45.3939393939394</v>
      </c>
      <c r="M20" s="15"/>
      <c r="N20" s="15">
        <f t="shared" si="10"/>
        <v>45.3939393939394</v>
      </c>
      <c r="O20" s="15">
        <f t="shared" si="11"/>
        <v>99.86666666666667</v>
      </c>
      <c r="P20" s="15"/>
      <c r="Q20" s="15">
        <f t="shared" si="12"/>
        <v>99.86666666666667</v>
      </c>
    </row>
    <row r="21" spans="1:17" ht="27">
      <c r="A21" s="12" t="s">
        <v>99</v>
      </c>
      <c r="B21" s="13" t="s">
        <v>19</v>
      </c>
      <c r="C21" s="7">
        <v>28</v>
      </c>
      <c r="D21" s="3"/>
      <c r="E21" s="6">
        <f t="shared" si="5"/>
        <v>28</v>
      </c>
      <c r="F21" s="3">
        <v>6.7</v>
      </c>
      <c r="G21" s="3"/>
      <c r="H21" s="6">
        <f t="shared" si="6"/>
        <v>6.7</v>
      </c>
      <c r="I21" s="3">
        <v>6.7</v>
      </c>
      <c r="J21" s="3"/>
      <c r="K21" s="6">
        <f t="shared" si="7"/>
        <v>6.7</v>
      </c>
      <c r="L21" s="15">
        <f t="shared" si="9"/>
        <v>23.92857142857143</v>
      </c>
      <c r="M21" s="15"/>
      <c r="N21" s="15">
        <f t="shared" si="10"/>
        <v>23.92857142857143</v>
      </c>
      <c r="O21" s="15">
        <f t="shared" si="11"/>
        <v>100</v>
      </c>
      <c r="P21" s="15"/>
      <c r="Q21" s="15">
        <f t="shared" si="12"/>
        <v>100</v>
      </c>
    </row>
    <row r="22" spans="1:17" ht="27">
      <c r="A22" s="21" t="s">
        <v>100</v>
      </c>
      <c r="B22" s="20" t="s">
        <v>81</v>
      </c>
      <c r="C22" s="7"/>
      <c r="D22" s="3"/>
      <c r="E22" s="6">
        <f>C22+D22</f>
        <v>0</v>
      </c>
      <c r="F22" s="3"/>
      <c r="G22" s="3">
        <v>1142.1</v>
      </c>
      <c r="H22" s="6">
        <f>F22+G22</f>
        <v>1142.1</v>
      </c>
      <c r="I22" s="3"/>
      <c r="J22" s="3"/>
      <c r="K22" s="6">
        <f>I22+J22</f>
        <v>0</v>
      </c>
      <c r="L22" s="15"/>
      <c r="M22" s="15"/>
      <c r="N22" s="15"/>
      <c r="O22" s="15"/>
      <c r="P22" s="15">
        <f>J22/G22*100</f>
        <v>0</v>
      </c>
      <c r="Q22" s="15">
        <f t="shared" si="12"/>
        <v>0</v>
      </c>
    </row>
    <row r="23" spans="1:17" ht="13.5">
      <c r="A23" s="12" t="s">
        <v>101</v>
      </c>
      <c r="B23" s="13" t="s">
        <v>51</v>
      </c>
      <c r="C23" s="7"/>
      <c r="D23" s="3"/>
      <c r="E23" s="6">
        <f t="shared" si="5"/>
        <v>0</v>
      </c>
      <c r="F23" s="3">
        <v>50</v>
      </c>
      <c r="G23" s="3"/>
      <c r="H23" s="6">
        <f t="shared" si="6"/>
        <v>50</v>
      </c>
      <c r="I23" s="3"/>
      <c r="J23" s="3"/>
      <c r="K23" s="6">
        <f t="shared" si="7"/>
        <v>0</v>
      </c>
      <c r="L23" s="15"/>
      <c r="M23" s="15"/>
      <c r="N23" s="15"/>
      <c r="O23" s="15">
        <f t="shared" si="11"/>
        <v>0</v>
      </c>
      <c r="P23" s="15"/>
      <c r="Q23" s="15">
        <f t="shared" si="12"/>
        <v>0</v>
      </c>
    </row>
    <row r="24" spans="1:17" ht="27">
      <c r="A24" s="12" t="s">
        <v>102</v>
      </c>
      <c r="B24" s="13" t="s">
        <v>52</v>
      </c>
      <c r="C24" s="7">
        <v>100</v>
      </c>
      <c r="D24" s="3"/>
      <c r="E24" s="6">
        <f t="shared" si="5"/>
        <v>100</v>
      </c>
      <c r="F24" s="3">
        <v>363.6</v>
      </c>
      <c r="G24" s="3"/>
      <c r="H24" s="6">
        <f t="shared" si="6"/>
        <v>363.6</v>
      </c>
      <c r="I24" s="3">
        <v>271.4</v>
      </c>
      <c r="J24" s="3"/>
      <c r="K24" s="6">
        <f t="shared" si="7"/>
        <v>271.4</v>
      </c>
      <c r="L24" s="15">
        <f t="shared" si="9"/>
        <v>271.4</v>
      </c>
      <c r="M24" s="15"/>
      <c r="N24" s="15">
        <f t="shared" si="10"/>
        <v>271.4</v>
      </c>
      <c r="O24" s="15">
        <f t="shared" si="11"/>
        <v>74.64246424642464</v>
      </c>
      <c r="P24" s="15"/>
      <c r="Q24" s="15">
        <f t="shared" si="12"/>
        <v>74.64246424642464</v>
      </c>
    </row>
    <row r="25" spans="1:17" ht="27">
      <c r="A25" s="12" t="s">
        <v>103</v>
      </c>
      <c r="B25" s="13" t="s">
        <v>53</v>
      </c>
      <c r="C25" s="7"/>
      <c r="D25" s="3"/>
      <c r="E25" s="6">
        <f t="shared" si="5"/>
        <v>0</v>
      </c>
      <c r="F25" s="3">
        <v>533.9</v>
      </c>
      <c r="G25" s="3"/>
      <c r="H25" s="6">
        <f t="shared" si="6"/>
        <v>533.9</v>
      </c>
      <c r="I25" s="3">
        <v>323.4</v>
      </c>
      <c r="J25" s="3"/>
      <c r="K25" s="6">
        <f t="shared" si="7"/>
        <v>323.4</v>
      </c>
      <c r="L25" s="15"/>
      <c r="M25" s="15"/>
      <c r="N25" s="15"/>
      <c r="O25" s="15">
        <f t="shared" si="11"/>
        <v>60.573141037647495</v>
      </c>
      <c r="P25" s="15"/>
      <c r="Q25" s="15">
        <f t="shared" si="12"/>
        <v>60.573141037647495</v>
      </c>
    </row>
    <row r="26" spans="1:17" s="17" customFormat="1" ht="13.5">
      <c r="A26" s="10" t="s">
        <v>54</v>
      </c>
      <c r="B26" s="11" t="s">
        <v>21</v>
      </c>
      <c r="C26" s="14">
        <f>SUM(C27:C35)</f>
        <v>72553</v>
      </c>
      <c r="D26" s="14">
        <f aca="true" t="shared" si="13" ref="D26:K26">SUM(D27:D35)</f>
        <v>1047</v>
      </c>
      <c r="E26" s="14">
        <f t="shared" si="13"/>
        <v>73600</v>
      </c>
      <c r="F26" s="14">
        <f t="shared" si="13"/>
        <v>52223.2</v>
      </c>
      <c r="G26" s="14">
        <f t="shared" si="13"/>
        <v>2026.4</v>
      </c>
      <c r="H26" s="14">
        <f t="shared" si="13"/>
        <v>54249.6</v>
      </c>
      <c r="I26" s="14">
        <f t="shared" si="13"/>
        <v>40478</v>
      </c>
      <c r="J26" s="14">
        <f t="shared" si="13"/>
        <v>1272</v>
      </c>
      <c r="K26" s="14">
        <f t="shared" si="13"/>
        <v>41750</v>
      </c>
      <c r="L26" s="15">
        <f t="shared" si="9"/>
        <v>55.79093903766902</v>
      </c>
      <c r="M26" s="15">
        <f>J26/D26*100</f>
        <v>121.48997134670488</v>
      </c>
      <c r="N26" s="15">
        <f t="shared" si="10"/>
        <v>56.72554347826087</v>
      </c>
      <c r="O26" s="15">
        <f t="shared" si="11"/>
        <v>77.50961258597712</v>
      </c>
      <c r="P26" s="15">
        <f>J26/G26*100</f>
        <v>62.77141729174891</v>
      </c>
      <c r="Q26" s="15">
        <f t="shared" si="12"/>
        <v>76.9590927859376</v>
      </c>
    </row>
    <row r="27" spans="1:17" ht="13.5">
      <c r="A27" s="12" t="s">
        <v>104</v>
      </c>
      <c r="B27" s="13" t="s">
        <v>55</v>
      </c>
      <c r="C27" s="7">
        <v>8484.6</v>
      </c>
      <c r="D27" s="3">
        <v>660</v>
      </c>
      <c r="E27" s="6">
        <f t="shared" si="5"/>
        <v>9144.6</v>
      </c>
      <c r="F27" s="3">
        <v>5714.7</v>
      </c>
      <c r="G27" s="3">
        <v>340</v>
      </c>
      <c r="H27" s="6">
        <f t="shared" si="6"/>
        <v>6054.7</v>
      </c>
      <c r="I27" s="3">
        <v>4437.8</v>
      </c>
      <c r="J27" s="3">
        <v>213.9</v>
      </c>
      <c r="K27" s="6">
        <f t="shared" si="7"/>
        <v>4651.7</v>
      </c>
      <c r="L27" s="15">
        <f t="shared" si="9"/>
        <v>52.304174622256795</v>
      </c>
      <c r="M27" s="15">
        <f>J27/D27*100</f>
        <v>32.40909090909091</v>
      </c>
      <c r="N27" s="15">
        <f t="shared" si="10"/>
        <v>50.86827198565273</v>
      </c>
      <c r="O27" s="15">
        <f t="shared" si="11"/>
        <v>77.65586994942866</v>
      </c>
      <c r="P27" s="15">
        <f>J27/G27*100</f>
        <v>62.911764705882355</v>
      </c>
      <c r="Q27" s="15">
        <f t="shared" si="12"/>
        <v>76.8279188068773</v>
      </c>
    </row>
    <row r="28" spans="1:17" ht="41.25">
      <c r="A28" s="12" t="s">
        <v>105</v>
      </c>
      <c r="B28" s="13" t="s">
        <v>56</v>
      </c>
      <c r="C28" s="7">
        <v>60909.9</v>
      </c>
      <c r="D28" s="3">
        <v>387</v>
      </c>
      <c r="E28" s="6">
        <f t="shared" si="5"/>
        <v>61296.9</v>
      </c>
      <c r="F28" s="3">
        <v>44444.6</v>
      </c>
      <c r="G28" s="3">
        <f>776.4+50</f>
        <v>826.4</v>
      </c>
      <c r="H28" s="6">
        <f t="shared" si="6"/>
        <v>45271</v>
      </c>
      <c r="I28" s="3">
        <v>34457.2</v>
      </c>
      <c r="J28" s="3">
        <v>793.8</v>
      </c>
      <c r="K28" s="6">
        <f t="shared" si="7"/>
        <v>35251</v>
      </c>
      <c r="L28" s="15">
        <f t="shared" si="9"/>
        <v>56.57077092558024</v>
      </c>
      <c r="M28" s="15">
        <f>J28/D28*100</f>
        <v>205.11627906976742</v>
      </c>
      <c r="N28" s="15">
        <f t="shared" si="10"/>
        <v>57.50861789095371</v>
      </c>
      <c r="O28" s="15">
        <f t="shared" si="11"/>
        <v>77.52842865049972</v>
      </c>
      <c r="P28" s="15">
        <f>J28/G28*100</f>
        <v>96.05517909002904</v>
      </c>
      <c r="Q28" s="15">
        <f t="shared" si="12"/>
        <v>77.86662543350047</v>
      </c>
    </row>
    <row r="29" spans="1:19" ht="27">
      <c r="A29" s="12" t="s">
        <v>106</v>
      </c>
      <c r="B29" s="13" t="s">
        <v>22</v>
      </c>
      <c r="C29" s="7">
        <v>924.5</v>
      </c>
      <c r="D29" s="6"/>
      <c r="E29" s="6">
        <f t="shared" si="5"/>
        <v>924.5</v>
      </c>
      <c r="F29" s="7">
        <v>728.1</v>
      </c>
      <c r="G29" s="6"/>
      <c r="H29" s="6">
        <f t="shared" si="6"/>
        <v>728.1</v>
      </c>
      <c r="I29" s="7">
        <v>524.3</v>
      </c>
      <c r="J29" s="6"/>
      <c r="K29" s="6">
        <f t="shared" si="7"/>
        <v>524.3</v>
      </c>
      <c r="L29" s="15">
        <f t="shared" si="9"/>
        <v>56.71173607355327</v>
      </c>
      <c r="M29" s="15"/>
      <c r="N29" s="15">
        <f t="shared" si="10"/>
        <v>56.71173607355327</v>
      </c>
      <c r="O29" s="15">
        <f t="shared" si="11"/>
        <v>72.00933937645927</v>
      </c>
      <c r="P29" s="15"/>
      <c r="Q29" s="15">
        <f t="shared" si="12"/>
        <v>72.00933937645927</v>
      </c>
      <c r="R29" s="8"/>
      <c r="S29" s="8"/>
    </row>
    <row r="30" spans="1:17" ht="13.5">
      <c r="A30" s="12" t="s">
        <v>107</v>
      </c>
      <c r="B30" s="13" t="s">
        <v>57</v>
      </c>
      <c r="C30" s="7">
        <v>727.1</v>
      </c>
      <c r="D30" s="3"/>
      <c r="E30" s="6">
        <f t="shared" si="5"/>
        <v>727.1</v>
      </c>
      <c r="F30" s="3">
        <v>414.7</v>
      </c>
      <c r="G30" s="3"/>
      <c r="H30" s="6">
        <f t="shared" si="6"/>
        <v>414.7</v>
      </c>
      <c r="I30" s="3">
        <v>340.2</v>
      </c>
      <c r="J30" s="3"/>
      <c r="K30" s="6">
        <f t="shared" si="7"/>
        <v>340.2</v>
      </c>
      <c r="L30" s="15">
        <f t="shared" si="9"/>
        <v>46.78861229542016</v>
      </c>
      <c r="M30" s="15"/>
      <c r="N30" s="15">
        <f t="shared" si="10"/>
        <v>46.78861229542016</v>
      </c>
      <c r="O30" s="15">
        <f t="shared" si="11"/>
        <v>82.03520617313721</v>
      </c>
      <c r="P30" s="15"/>
      <c r="Q30" s="15">
        <f t="shared" si="12"/>
        <v>82.03520617313721</v>
      </c>
    </row>
    <row r="31" spans="1:17" ht="13.5">
      <c r="A31" s="12" t="s">
        <v>108</v>
      </c>
      <c r="B31" s="13" t="s">
        <v>58</v>
      </c>
      <c r="C31" s="7">
        <v>1187.7</v>
      </c>
      <c r="D31" s="3"/>
      <c r="E31" s="6">
        <f t="shared" si="5"/>
        <v>1187.7</v>
      </c>
      <c r="F31" s="3">
        <v>761.4</v>
      </c>
      <c r="G31" s="3"/>
      <c r="H31" s="6">
        <f t="shared" si="6"/>
        <v>761.4</v>
      </c>
      <c r="I31" s="3">
        <v>646.1</v>
      </c>
      <c r="J31" s="3"/>
      <c r="K31" s="6">
        <f t="shared" si="7"/>
        <v>646.1</v>
      </c>
      <c r="L31" s="15">
        <f t="shared" si="9"/>
        <v>54.39925907215627</v>
      </c>
      <c r="M31" s="15"/>
      <c r="N31" s="15">
        <f t="shared" si="10"/>
        <v>54.39925907215627</v>
      </c>
      <c r="O31" s="15">
        <f t="shared" si="11"/>
        <v>84.8568426582611</v>
      </c>
      <c r="P31" s="15"/>
      <c r="Q31" s="15">
        <f t="shared" si="12"/>
        <v>84.8568426582611</v>
      </c>
    </row>
    <row r="32" spans="1:17" ht="13.5">
      <c r="A32" s="12" t="s">
        <v>109</v>
      </c>
      <c r="B32" s="13" t="s">
        <v>59</v>
      </c>
      <c r="C32" s="7">
        <v>27.2</v>
      </c>
      <c r="D32" s="3"/>
      <c r="E32" s="6">
        <f t="shared" si="5"/>
        <v>27.2</v>
      </c>
      <c r="F32" s="3">
        <v>13.6</v>
      </c>
      <c r="G32" s="3">
        <v>463.8</v>
      </c>
      <c r="H32" s="6">
        <f t="shared" si="6"/>
        <v>477.40000000000003</v>
      </c>
      <c r="I32" s="3">
        <v>3.6</v>
      </c>
      <c r="J32" s="3"/>
      <c r="K32" s="6">
        <f t="shared" si="7"/>
        <v>3.6</v>
      </c>
      <c r="L32" s="15">
        <f t="shared" si="9"/>
        <v>13.23529411764706</v>
      </c>
      <c r="M32" s="15"/>
      <c r="N32" s="15">
        <f t="shared" si="10"/>
        <v>13.23529411764706</v>
      </c>
      <c r="O32" s="15">
        <f t="shared" si="11"/>
        <v>26.47058823529412</v>
      </c>
      <c r="P32" s="15"/>
      <c r="Q32" s="15">
        <f t="shared" si="12"/>
        <v>0.754084625052367</v>
      </c>
    </row>
    <row r="33" spans="1:17" ht="13.5">
      <c r="A33" s="12" t="s">
        <v>110</v>
      </c>
      <c r="B33" s="13" t="s">
        <v>23</v>
      </c>
      <c r="C33" s="7">
        <v>95</v>
      </c>
      <c r="D33" s="3"/>
      <c r="E33" s="6">
        <f t="shared" si="5"/>
        <v>95</v>
      </c>
      <c r="F33" s="3">
        <v>47.8</v>
      </c>
      <c r="G33" s="3"/>
      <c r="H33" s="6">
        <f t="shared" si="6"/>
        <v>47.8</v>
      </c>
      <c r="I33" s="3"/>
      <c r="J33" s="3"/>
      <c r="K33" s="6">
        <f t="shared" si="7"/>
        <v>0</v>
      </c>
      <c r="L33" s="15">
        <f t="shared" si="9"/>
        <v>0</v>
      </c>
      <c r="M33" s="15"/>
      <c r="N33" s="15">
        <f t="shared" si="10"/>
        <v>0</v>
      </c>
      <c r="O33" s="15">
        <f t="shared" si="11"/>
        <v>0</v>
      </c>
      <c r="P33" s="15"/>
      <c r="Q33" s="15">
        <f t="shared" si="12"/>
        <v>0</v>
      </c>
    </row>
    <row r="34" spans="1:17" ht="27">
      <c r="A34" s="12" t="s">
        <v>111</v>
      </c>
      <c r="B34" s="13" t="s">
        <v>60</v>
      </c>
      <c r="C34" s="7">
        <v>197</v>
      </c>
      <c r="D34" s="3"/>
      <c r="E34" s="6">
        <f t="shared" si="5"/>
        <v>197</v>
      </c>
      <c r="F34" s="3">
        <v>98.3</v>
      </c>
      <c r="G34" s="3"/>
      <c r="H34" s="6">
        <f t="shared" si="6"/>
        <v>98.3</v>
      </c>
      <c r="I34" s="3">
        <v>68.8</v>
      </c>
      <c r="J34" s="3"/>
      <c r="K34" s="6">
        <f t="shared" si="7"/>
        <v>68.8</v>
      </c>
      <c r="L34" s="15">
        <f t="shared" si="9"/>
        <v>34.923857868020306</v>
      </c>
      <c r="M34" s="15"/>
      <c r="N34" s="15">
        <f t="shared" si="10"/>
        <v>34.923857868020306</v>
      </c>
      <c r="O34" s="15">
        <f t="shared" si="11"/>
        <v>69.98982706002035</v>
      </c>
      <c r="P34" s="15"/>
      <c r="Q34" s="15">
        <f t="shared" si="12"/>
        <v>69.98982706002035</v>
      </c>
    </row>
    <row r="35" spans="1:17" ht="27">
      <c r="A35" s="21" t="s">
        <v>112</v>
      </c>
      <c r="B35" s="19" t="s">
        <v>81</v>
      </c>
      <c r="C35" s="7"/>
      <c r="D35" s="3"/>
      <c r="E35" s="6">
        <f>C35+D35</f>
        <v>0</v>
      </c>
      <c r="F35" s="3"/>
      <c r="G35" s="3">
        <v>396.2</v>
      </c>
      <c r="H35" s="6">
        <f>F35+G35</f>
        <v>396.2</v>
      </c>
      <c r="I35" s="3"/>
      <c r="J35" s="3">
        <v>264.3</v>
      </c>
      <c r="K35" s="6">
        <f>I35+J35</f>
        <v>264.3</v>
      </c>
      <c r="L35" s="15"/>
      <c r="M35" s="15"/>
      <c r="N35" s="15"/>
      <c r="O35" s="15"/>
      <c r="P35" s="15">
        <f>J35/G35*100</f>
        <v>66.70873296314993</v>
      </c>
      <c r="Q35" s="15">
        <f t="shared" si="12"/>
        <v>66.70873296314993</v>
      </c>
    </row>
    <row r="36" spans="1:17" s="16" customFormat="1" ht="13.5">
      <c r="A36" s="10" t="s">
        <v>61</v>
      </c>
      <c r="B36" s="11" t="s">
        <v>62</v>
      </c>
      <c r="C36" s="14">
        <f>SUM(C37:C61)</f>
        <v>159954.49999999997</v>
      </c>
      <c r="D36" s="14">
        <f aca="true" t="shared" si="14" ref="D36:K36">SUM(D37:D61)</f>
        <v>0</v>
      </c>
      <c r="E36" s="14">
        <f t="shared" si="14"/>
        <v>159954.49999999997</v>
      </c>
      <c r="F36" s="14">
        <f t="shared" si="14"/>
        <v>96989.90000000001</v>
      </c>
      <c r="G36" s="14">
        <f t="shared" si="14"/>
        <v>3.5</v>
      </c>
      <c r="H36" s="14">
        <f t="shared" si="14"/>
        <v>96993.40000000001</v>
      </c>
      <c r="I36" s="14">
        <f t="shared" si="14"/>
        <v>91296.69999999998</v>
      </c>
      <c r="J36" s="14">
        <f t="shared" si="14"/>
        <v>3.4</v>
      </c>
      <c r="K36" s="14">
        <f t="shared" si="14"/>
        <v>91300.09999999999</v>
      </c>
      <c r="L36" s="15">
        <f t="shared" si="9"/>
        <v>57.076668677655206</v>
      </c>
      <c r="M36" s="15"/>
      <c r="N36" s="15">
        <f t="shared" si="10"/>
        <v>57.07879428212398</v>
      </c>
      <c r="O36" s="15">
        <f t="shared" si="11"/>
        <v>94.1301104547999</v>
      </c>
      <c r="P36" s="15">
        <f>J36/G36*100</f>
        <v>97.14285714285714</v>
      </c>
      <c r="Q36" s="15">
        <f t="shared" si="12"/>
        <v>94.13021916955172</v>
      </c>
    </row>
    <row r="37" spans="1:17" ht="27">
      <c r="A37" s="12" t="s">
        <v>113</v>
      </c>
      <c r="B37" s="13" t="s">
        <v>63</v>
      </c>
      <c r="C37" s="7">
        <v>11237.2</v>
      </c>
      <c r="D37" s="3"/>
      <c r="E37" s="6">
        <f t="shared" si="5"/>
        <v>11237.2</v>
      </c>
      <c r="F37" s="3">
        <v>4721.2</v>
      </c>
      <c r="G37" s="3"/>
      <c r="H37" s="6">
        <f t="shared" si="6"/>
        <v>4721.2</v>
      </c>
      <c r="I37" s="3">
        <v>4721.2</v>
      </c>
      <c r="J37" s="3"/>
      <c r="K37" s="6">
        <f t="shared" si="7"/>
        <v>4721.2</v>
      </c>
      <c r="L37" s="15">
        <f t="shared" si="9"/>
        <v>42.01402484604706</v>
      </c>
      <c r="M37" s="15"/>
      <c r="N37" s="15">
        <f t="shared" si="10"/>
        <v>42.01402484604706</v>
      </c>
      <c r="O37" s="15">
        <f t="shared" si="11"/>
        <v>100</v>
      </c>
      <c r="P37" s="15"/>
      <c r="Q37" s="15">
        <f t="shared" si="12"/>
        <v>100</v>
      </c>
    </row>
    <row r="38" spans="1:17" ht="27">
      <c r="A38" s="12" t="s">
        <v>114</v>
      </c>
      <c r="B38" s="13" t="s">
        <v>24</v>
      </c>
      <c r="C38" s="7">
        <v>70200</v>
      </c>
      <c r="D38" s="3"/>
      <c r="E38" s="6">
        <f t="shared" si="5"/>
        <v>70200</v>
      </c>
      <c r="F38" s="3">
        <v>53704.1</v>
      </c>
      <c r="G38" s="3"/>
      <c r="H38" s="6">
        <f t="shared" si="6"/>
        <v>53704.1</v>
      </c>
      <c r="I38" s="3">
        <v>53170.8</v>
      </c>
      <c r="J38" s="3"/>
      <c r="K38" s="6">
        <f t="shared" si="7"/>
        <v>53170.8</v>
      </c>
      <c r="L38" s="15">
        <f t="shared" si="9"/>
        <v>75.74188034188035</v>
      </c>
      <c r="M38" s="15"/>
      <c r="N38" s="15">
        <f t="shared" si="10"/>
        <v>75.74188034188035</v>
      </c>
      <c r="O38" s="15">
        <f t="shared" si="11"/>
        <v>99.00696594859612</v>
      </c>
      <c r="P38" s="15"/>
      <c r="Q38" s="15">
        <f t="shared" si="12"/>
        <v>99.00696594859612</v>
      </c>
    </row>
    <row r="39" spans="1:17" ht="41.25">
      <c r="A39" s="12" t="s">
        <v>115</v>
      </c>
      <c r="B39" s="13" t="s">
        <v>64</v>
      </c>
      <c r="C39" s="7">
        <v>938</v>
      </c>
      <c r="D39" s="3"/>
      <c r="E39" s="6">
        <f t="shared" si="5"/>
        <v>938</v>
      </c>
      <c r="F39" s="3">
        <v>839</v>
      </c>
      <c r="G39" s="3"/>
      <c r="H39" s="6">
        <f t="shared" si="6"/>
        <v>839</v>
      </c>
      <c r="I39" s="3">
        <v>839</v>
      </c>
      <c r="J39" s="3"/>
      <c r="K39" s="6">
        <f t="shared" si="7"/>
        <v>839</v>
      </c>
      <c r="L39" s="15">
        <f t="shared" si="9"/>
        <v>89.4456289978678</v>
      </c>
      <c r="M39" s="15"/>
      <c r="N39" s="15">
        <f t="shared" si="10"/>
        <v>89.4456289978678</v>
      </c>
      <c r="O39" s="15">
        <f t="shared" si="11"/>
        <v>100</v>
      </c>
      <c r="P39" s="15"/>
      <c r="Q39" s="15">
        <f t="shared" si="12"/>
        <v>100</v>
      </c>
    </row>
    <row r="40" spans="1:17" ht="27">
      <c r="A40" s="12" t="s">
        <v>116</v>
      </c>
      <c r="B40" s="13" t="s">
        <v>25</v>
      </c>
      <c r="C40" s="7">
        <v>4102.3</v>
      </c>
      <c r="D40" s="6"/>
      <c r="E40" s="6">
        <f t="shared" si="5"/>
        <v>4102.3</v>
      </c>
      <c r="F40" s="7">
        <v>1716.4</v>
      </c>
      <c r="G40" s="6"/>
      <c r="H40" s="6">
        <f t="shared" si="6"/>
        <v>1716.4</v>
      </c>
      <c r="I40" s="7">
        <v>1716.4</v>
      </c>
      <c r="J40" s="6"/>
      <c r="K40" s="6">
        <f t="shared" si="7"/>
        <v>1716.4</v>
      </c>
      <c r="L40" s="15">
        <f t="shared" si="9"/>
        <v>41.839943446359364</v>
      </c>
      <c r="M40" s="15"/>
      <c r="N40" s="15">
        <f t="shared" si="10"/>
        <v>41.839943446359364</v>
      </c>
      <c r="O40" s="15">
        <f t="shared" si="11"/>
        <v>100</v>
      </c>
      <c r="P40" s="15"/>
      <c r="Q40" s="15">
        <f t="shared" si="12"/>
        <v>100</v>
      </c>
    </row>
    <row r="41" spans="1:17" ht="27">
      <c r="A41" s="12" t="s">
        <v>117</v>
      </c>
      <c r="B41" s="13" t="s">
        <v>65</v>
      </c>
      <c r="C41" s="7">
        <v>0.8</v>
      </c>
      <c r="D41" s="3"/>
      <c r="E41" s="6">
        <f t="shared" si="5"/>
        <v>0.8</v>
      </c>
      <c r="F41" s="3">
        <v>0</v>
      </c>
      <c r="G41" s="3"/>
      <c r="H41" s="6">
        <f t="shared" si="6"/>
        <v>0</v>
      </c>
      <c r="I41" s="3">
        <v>0</v>
      </c>
      <c r="J41" s="3"/>
      <c r="K41" s="6">
        <f t="shared" si="7"/>
        <v>0</v>
      </c>
      <c r="L41" s="15">
        <f t="shared" si="9"/>
        <v>0</v>
      </c>
      <c r="M41" s="15"/>
      <c r="N41" s="15">
        <f t="shared" si="10"/>
        <v>0</v>
      </c>
      <c r="O41" s="15"/>
      <c r="P41" s="15"/>
      <c r="Q41" s="15"/>
    </row>
    <row r="42" spans="1:17" ht="13.5">
      <c r="A42" s="12" t="s">
        <v>118</v>
      </c>
      <c r="B42" s="13" t="s">
        <v>66</v>
      </c>
      <c r="C42" s="7">
        <v>33.6</v>
      </c>
      <c r="D42" s="3"/>
      <c r="E42" s="6">
        <f t="shared" si="5"/>
        <v>33.6</v>
      </c>
      <c r="F42" s="3">
        <v>36.3</v>
      </c>
      <c r="G42" s="3"/>
      <c r="H42" s="6">
        <f t="shared" si="6"/>
        <v>36.3</v>
      </c>
      <c r="I42" s="3">
        <v>20.4</v>
      </c>
      <c r="J42" s="3"/>
      <c r="K42" s="6">
        <f t="shared" si="7"/>
        <v>20.4</v>
      </c>
      <c r="L42" s="15">
        <f t="shared" si="9"/>
        <v>60.71428571428571</v>
      </c>
      <c r="M42" s="15"/>
      <c r="N42" s="15">
        <f t="shared" si="10"/>
        <v>60.71428571428571</v>
      </c>
      <c r="O42" s="15">
        <f t="shared" si="11"/>
        <v>56.19834710743802</v>
      </c>
      <c r="P42" s="15"/>
      <c r="Q42" s="15">
        <f t="shared" si="12"/>
        <v>56.19834710743802</v>
      </c>
    </row>
    <row r="43" spans="1:17" ht="27">
      <c r="A43" s="12" t="s">
        <v>119</v>
      </c>
      <c r="B43" s="13" t="s">
        <v>6</v>
      </c>
      <c r="C43" s="7">
        <v>200</v>
      </c>
      <c r="D43" s="3"/>
      <c r="E43" s="6">
        <f t="shared" si="5"/>
        <v>200</v>
      </c>
      <c r="F43" s="3">
        <v>278.5</v>
      </c>
      <c r="G43" s="3"/>
      <c r="H43" s="6">
        <f t="shared" si="6"/>
        <v>278.5</v>
      </c>
      <c r="I43" s="3">
        <v>162.9</v>
      </c>
      <c r="J43" s="3"/>
      <c r="K43" s="6">
        <f t="shared" si="7"/>
        <v>162.9</v>
      </c>
      <c r="L43" s="15">
        <f t="shared" si="9"/>
        <v>81.45</v>
      </c>
      <c r="M43" s="15"/>
      <c r="N43" s="15">
        <f t="shared" si="10"/>
        <v>81.45</v>
      </c>
      <c r="O43" s="15">
        <f t="shared" si="11"/>
        <v>58.491921005386</v>
      </c>
      <c r="P43" s="15"/>
      <c r="Q43" s="15">
        <f t="shared" si="12"/>
        <v>58.491921005386</v>
      </c>
    </row>
    <row r="44" spans="1:17" ht="27">
      <c r="A44" s="12" t="s">
        <v>120</v>
      </c>
      <c r="B44" s="13" t="s">
        <v>26</v>
      </c>
      <c r="C44" s="7">
        <v>8.3</v>
      </c>
      <c r="D44" s="3"/>
      <c r="E44" s="6">
        <f t="shared" si="5"/>
        <v>8.3</v>
      </c>
      <c r="F44" s="3">
        <v>4.2</v>
      </c>
      <c r="G44" s="3"/>
      <c r="H44" s="6">
        <f t="shared" si="6"/>
        <v>4.2</v>
      </c>
      <c r="I44" s="3">
        <v>2.5</v>
      </c>
      <c r="J44" s="3"/>
      <c r="K44" s="6">
        <f t="shared" si="7"/>
        <v>2.5</v>
      </c>
      <c r="L44" s="15">
        <f t="shared" si="9"/>
        <v>30.12048192771084</v>
      </c>
      <c r="M44" s="15"/>
      <c r="N44" s="15">
        <f t="shared" si="10"/>
        <v>30.12048192771084</v>
      </c>
      <c r="O44" s="15">
        <f t="shared" si="11"/>
        <v>59.523809523809526</v>
      </c>
      <c r="P44" s="15"/>
      <c r="Q44" s="15">
        <f t="shared" si="12"/>
        <v>59.523809523809526</v>
      </c>
    </row>
    <row r="45" spans="1:17" ht="13.5">
      <c r="A45" s="12" t="s">
        <v>121</v>
      </c>
      <c r="B45" s="13" t="s">
        <v>27</v>
      </c>
      <c r="C45" s="7">
        <v>307.5</v>
      </c>
      <c r="D45" s="3"/>
      <c r="E45" s="6">
        <f t="shared" si="5"/>
        <v>307.5</v>
      </c>
      <c r="F45" s="3">
        <v>170.4</v>
      </c>
      <c r="G45" s="3"/>
      <c r="H45" s="6">
        <f t="shared" si="6"/>
        <v>170.4</v>
      </c>
      <c r="I45" s="3">
        <v>153.5</v>
      </c>
      <c r="J45" s="3"/>
      <c r="K45" s="6">
        <f t="shared" si="7"/>
        <v>153.5</v>
      </c>
      <c r="L45" s="15">
        <f t="shared" si="9"/>
        <v>49.91869918699187</v>
      </c>
      <c r="M45" s="15"/>
      <c r="N45" s="15">
        <f t="shared" si="10"/>
        <v>49.91869918699187</v>
      </c>
      <c r="O45" s="15">
        <f t="shared" si="11"/>
        <v>90.08215962441314</v>
      </c>
      <c r="P45" s="15"/>
      <c r="Q45" s="15">
        <f t="shared" si="12"/>
        <v>90.08215962441314</v>
      </c>
    </row>
    <row r="46" spans="1:17" ht="13.5">
      <c r="A46" s="12" t="s">
        <v>122</v>
      </c>
      <c r="B46" s="13" t="s">
        <v>32</v>
      </c>
      <c r="C46" s="7">
        <v>113.5</v>
      </c>
      <c r="D46" s="3"/>
      <c r="E46" s="6">
        <f t="shared" si="5"/>
        <v>113.5</v>
      </c>
      <c r="F46" s="3">
        <v>48.9</v>
      </c>
      <c r="G46" s="3"/>
      <c r="H46" s="6">
        <f t="shared" si="6"/>
        <v>48.9</v>
      </c>
      <c r="I46" s="3">
        <v>28.4</v>
      </c>
      <c r="J46" s="3"/>
      <c r="K46" s="6">
        <f t="shared" si="7"/>
        <v>28.4</v>
      </c>
      <c r="L46" s="15">
        <f t="shared" si="9"/>
        <v>25.022026431718057</v>
      </c>
      <c r="M46" s="15"/>
      <c r="N46" s="15">
        <f t="shared" si="10"/>
        <v>25.022026431718057</v>
      </c>
      <c r="O46" s="15">
        <f t="shared" si="11"/>
        <v>58.077709611451944</v>
      </c>
      <c r="P46" s="15"/>
      <c r="Q46" s="15">
        <f t="shared" si="12"/>
        <v>58.077709611451944</v>
      </c>
    </row>
    <row r="47" spans="1:17" ht="13.5">
      <c r="A47" s="12" t="s">
        <v>123</v>
      </c>
      <c r="B47" s="13" t="s">
        <v>28</v>
      </c>
      <c r="C47" s="7">
        <v>20913</v>
      </c>
      <c r="D47" s="3"/>
      <c r="E47" s="6">
        <f t="shared" si="5"/>
        <v>20913</v>
      </c>
      <c r="F47" s="3">
        <v>10132.6</v>
      </c>
      <c r="G47" s="3"/>
      <c r="H47" s="6">
        <f t="shared" si="6"/>
        <v>10132.6</v>
      </c>
      <c r="I47" s="3">
        <v>9120.7</v>
      </c>
      <c r="J47" s="3"/>
      <c r="K47" s="6">
        <f t="shared" si="7"/>
        <v>9120.7</v>
      </c>
      <c r="L47" s="15">
        <f t="shared" si="9"/>
        <v>43.61258547315068</v>
      </c>
      <c r="M47" s="15"/>
      <c r="N47" s="15">
        <f t="shared" si="10"/>
        <v>43.61258547315068</v>
      </c>
      <c r="O47" s="15">
        <f t="shared" si="11"/>
        <v>90.01342202396226</v>
      </c>
      <c r="P47" s="15"/>
      <c r="Q47" s="15">
        <f t="shared" si="12"/>
        <v>90.01342202396226</v>
      </c>
    </row>
    <row r="48" spans="1:17" ht="13.5">
      <c r="A48" s="12" t="s">
        <v>124</v>
      </c>
      <c r="B48" s="13" t="s">
        <v>29</v>
      </c>
      <c r="C48" s="7">
        <v>3351.5</v>
      </c>
      <c r="D48" s="3"/>
      <c r="E48" s="6">
        <f t="shared" si="5"/>
        <v>3351.5</v>
      </c>
      <c r="F48" s="3">
        <v>1951</v>
      </c>
      <c r="G48" s="3"/>
      <c r="H48" s="6">
        <f t="shared" si="6"/>
        <v>1951</v>
      </c>
      <c r="I48" s="3">
        <v>1921.2</v>
      </c>
      <c r="J48" s="3"/>
      <c r="K48" s="6">
        <f t="shared" si="7"/>
        <v>1921.2</v>
      </c>
      <c r="L48" s="15">
        <f t="shared" si="9"/>
        <v>57.32358645382665</v>
      </c>
      <c r="M48" s="15"/>
      <c r="N48" s="15">
        <f t="shared" si="10"/>
        <v>57.32358645382665</v>
      </c>
      <c r="O48" s="15">
        <f t="shared" si="11"/>
        <v>98.47257816504357</v>
      </c>
      <c r="P48" s="15"/>
      <c r="Q48" s="15">
        <f t="shared" si="12"/>
        <v>98.47257816504357</v>
      </c>
    </row>
    <row r="49" spans="1:17" ht="13.5">
      <c r="A49" s="12" t="s">
        <v>125</v>
      </c>
      <c r="B49" s="13" t="s">
        <v>30</v>
      </c>
      <c r="C49" s="7">
        <v>11611.6</v>
      </c>
      <c r="D49" s="3"/>
      <c r="E49" s="6">
        <f t="shared" si="5"/>
        <v>11611.6</v>
      </c>
      <c r="F49" s="3">
        <v>5629.7</v>
      </c>
      <c r="G49" s="3"/>
      <c r="H49" s="6">
        <f t="shared" si="6"/>
        <v>5629.7</v>
      </c>
      <c r="I49" s="3">
        <v>5136.7</v>
      </c>
      <c r="J49" s="3"/>
      <c r="K49" s="6">
        <f t="shared" si="7"/>
        <v>5136.7</v>
      </c>
      <c r="L49" s="15">
        <f t="shared" si="9"/>
        <v>44.237658892831305</v>
      </c>
      <c r="M49" s="15"/>
      <c r="N49" s="15">
        <f t="shared" si="10"/>
        <v>44.237658892831305</v>
      </c>
      <c r="O49" s="15">
        <f t="shared" si="11"/>
        <v>91.24287262198696</v>
      </c>
      <c r="P49" s="15"/>
      <c r="Q49" s="15">
        <f t="shared" si="12"/>
        <v>91.24287262198696</v>
      </c>
    </row>
    <row r="50" spans="1:17" ht="13.5">
      <c r="A50" s="12" t="s">
        <v>126</v>
      </c>
      <c r="B50" s="13" t="s">
        <v>31</v>
      </c>
      <c r="C50" s="7">
        <v>491.2</v>
      </c>
      <c r="D50" s="3"/>
      <c r="E50" s="6">
        <f t="shared" si="5"/>
        <v>491.2</v>
      </c>
      <c r="F50" s="3">
        <v>242.7</v>
      </c>
      <c r="G50" s="3"/>
      <c r="H50" s="6">
        <f t="shared" si="6"/>
        <v>242.7</v>
      </c>
      <c r="I50" s="3">
        <v>196.4</v>
      </c>
      <c r="J50" s="3"/>
      <c r="K50" s="6">
        <f t="shared" si="7"/>
        <v>196.4</v>
      </c>
      <c r="L50" s="15">
        <f t="shared" si="9"/>
        <v>39.98371335504886</v>
      </c>
      <c r="M50" s="15"/>
      <c r="N50" s="15">
        <f t="shared" si="10"/>
        <v>39.98371335504886</v>
      </c>
      <c r="O50" s="15">
        <f t="shared" si="11"/>
        <v>80.92295014421097</v>
      </c>
      <c r="P50" s="15"/>
      <c r="Q50" s="15">
        <f t="shared" si="12"/>
        <v>80.92295014421097</v>
      </c>
    </row>
    <row r="51" spans="1:17" ht="13.5">
      <c r="A51" s="12" t="s">
        <v>127</v>
      </c>
      <c r="B51" s="13" t="s">
        <v>33</v>
      </c>
      <c r="C51" s="7">
        <v>16805</v>
      </c>
      <c r="D51" s="3"/>
      <c r="E51" s="6">
        <f t="shared" si="5"/>
        <v>16805</v>
      </c>
      <c r="F51" s="3">
        <v>7144.1</v>
      </c>
      <c r="G51" s="3"/>
      <c r="H51" s="6">
        <f t="shared" si="6"/>
        <v>7144.1</v>
      </c>
      <c r="I51" s="7">
        <v>4889.5</v>
      </c>
      <c r="J51" s="3"/>
      <c r="K51" s="6">
        <f t="shared" si="7"/>
        <v>4889.5</v>
      </c>
      <c r="L51" s="15">
        <f t="shared" si="9"/>
        <v>29.095507289497174</v>
      </c>
      <c r="M51" s="15"/>
      <c r="N51" s="15">
        <f t="shared" si="10"/>
        <v>29.095507289497174</v>
      </c>
      <c r="O51" s="15">
        <f t="shared" si="11"/>
        <v>68.44109125012248</v>
      </c>
      <c r="P51" s="15"/>
      <c r="Q51" s="15">
        <f t="shared" si="12"/>
        <v>68.44109125012248</v>
      </c>
    </row>
    <row r="52" spans="1:17" ht="27">
      <c r="A52" s="12" t="s">
        <v>128</v>
      </c>
      <c r="B52" s="13" t="s">
        <v>67</v>
      </c>
      <c r="C52" s="7">
        <v>9360.6</v>
      </c>
      <c r="D52" s="3"/>
      <c r="E52" s="6">
        <f t="shared" si="5"/>
        <v>9360.6</v>
      </c>
      <c r="F52" s="3">
        <v>4679.9</v>
      </c>
      <c r="G52" s="3"/>
      <c r="H52" s="6">
        <f t="shared" si="6"/>
        <v>4679.9</v>
      </c>
      <c r="I52" s="7">
        <v>4481.7</v>
      </c>
      <c r="J52" s="3"/>
      <c r="K52" s="6">
        <f t="shared" si="7"/>
        <v>4481.7</v>
      </c>
      <c r="L52" s="15">
        <f t="shared" si="9"/>
        <v>47.878341131978715</v>
      </c>
      <c r="M52" s="15"/>
      <c r="N52" s="15">
        <f t="shared" si="10"/>
        <v>47.878341131978715</v>
      </c>
      <c r="O52" s="15">
        <f t="shared" si="11"/>
        <v>95.76486677065749</v>
      </c>
      <c r="P52" s="15"/>
      <c r="Q52" s="15">
        <f t="shared" si="12"/>
        <v>95.76486677065749</v>
      </c>
    </row>
    <row r="53" spans="1:17" ht="41.25">
      <c r="A53" s="12" t="s">
        <v>129</v>
      </c>
      <c r="B53" s="13" t="s">
        <v>68</v>
      </c>
      <c r="C53" s="7">
        <v>3611</v>
      </c>
      <c r="D53" s="3"/>
      <c r="E53" s="6">
        <f t="shared" si="5"/>
        <v>3611</v>
      </c>
      <c r="F53" s="3">
        <v>1834.8</v>
      </c>
      <c r="G53" s="3"/>
      <c r="H53" s="6">
        <f t="shared" si="6"/>
        <v>1834.8</v>
      </c>
      <c r="I53" s="7">
        <v>1804.8</v>
      </c>
      <c r="J53" s="3"/>
      <c r="K53" s="6">
        <f t="shared" si="7"/>
        <v>1804.8</v>
      </c>
      <c r="L53" s="15">
        <f t="shared" si="9"/>
        <v>49.98061478814733</v>
      </c>
      <c r="M53" s="15"/>
      <c r="N53" s="15">
        <f t="shared" si="10"/>
        <v>49.98061478814733</v>
      </c>
      <c r="O53" s="15">
        <f t="shared" si="11"/>
        <v>98.36494440810988</v>
      </c>
      <c r="P53" s="15"/>
      <c r="Q53" s="15">
        <f t="shared" si="12"/>
        <v>98.36494440810988</v>
      </c>
    </row>
    <row r="54" spans="1:17" ht="27">
      <c r="A54" s="12" t="s">
        <v>130</v>
      </c>
      <c r="B54" s="13" t="s">
        <v>69</v>
      </c>
      <c r="C54" s="7">
        <v>1846.9</v>
      </c>
      <c r="D54" s="3"/>
      <c r="E54" s="6">
        <f t="shared" si="5"/>
        <v>1846.9</v>
      </c>
      <c r="F54" s="3">
        <v>937.3</v>
      </c>
      <c r="G54" s="3"/>
      <c r="H54" s="6">
        <f t="shared" si="6"/>
        <v>937.3</v>
      </c>
      <c r="I54" s="7">
        <v>805.4</v>
      </c>
      <c r="J54" s="3"/>
      <c r="K54" s="6">
        <f t="shared" si="7"/>
        <v>805.4</v>
      </c>
      <c r="L54" s="15">
        <f t="shared" si="9"/>
        <v>43.60820834912556</v>
      </c>
      <c r="M54" s="15"/>
      <c r="N54" s="15">
        <f t="shared" si="10"/>
        <v>43.60820834912556</v>
      </c>
      <c r="O54" s="15">
        <f t="shared" si="11"/>
        <v>85.92766456844126</v>
      </c>
      <c r="P54" s="15"/>
      <c r="Q54" s="15">
        <f t="shared" si="12"/>
        <v>85.92766456844126</v>
      </c>
    </row>
    <row r="55" spans="1:17" ht="41.25">
      <c r="A55" s="12" t="s">
        <v>131</v>
      </c>
      <c r="B55" s="13" t="s">
        <v>70</v>
      </c>
      <c r="C55" s="7">
        <v>27.8</v>
      </c>
      <c r="D55" s="3"/>
      <c r="E55" s="6">
        <f t="shared" si="5"/>
        <v>27.8</v>
      </c>
      <c r="F55" s="3">
        <v>14.6</v>
      </c>
      <c r="G55" s="3"/>
      <c r="H55" s="6">
        <f t="shared" si="6"/>
        <v>14.6</v>
      </c>
      <c r="I55" s="7">
        <v>14.5</v>
      </c>
      <c r="J55" s="3"/>
      <c r="K55" s="6">
        <f t="shared" si="7"/>
        <v>14.5</v>
      </c>
      <c r="L55" s="15">
        <f t="shared" si="9"/>
        <v>52.15827338129496</v>
      </c>
      <c r="M55" s="15"/>
      <c r="N55" s="15">
        <f t="shared" si="10"/>
        <v>52.15827338129496</v>
      </c>
      <c r="O55" s="15">
        <f t="shared" si="11"/>
        <v>99.31506849315068</v>
      </c>
      <c r="P55" s="15"/>
      <c r="Q55" s="15">
        <f t="shared" si="12"/>
        <v>99.31506849315068</v>
      </c>
    </row>
    <row r="56" spans="1:17" ht="41.25">
      <c r="A56" s="12" t="s">
        <v>132</v>
      </c>
      <c r="B56" s="13" t="s">
        <v>34</v>
      </c>
      <c r="C56" s="7">
        <v>271.9</v>
      </c>
      <c r="D56" s="3"/>
      <c r="E56" s="6">
        <f t="shared" si="5"/>
        <v>271.9</v>
      </c>
      <c r="F56" s="3">
        <v>271.9</v>
      </c>
      <c r="G56" s="3"/>
      <c r="H56" s="6">
        <f t="shared" si="6"/>
        <v>271.9</v>
      </c>
      <c r="I56" s="7">
        <v>138.6</v>
      </c>
      <c r="J56" s="3"/>
      <c r="K56" s="6">
        <f t="shared" si="7"/>
        <v>138.6</v>
      </c>
      <c r="L56" s="15">
        <f t="shared" si="9"/>
        <v>50.97462302317028</v>
      </c>
      <c r="M56" s="15"/>
      <c r="N56" s="15">
        <f t="shared" si="10"/>
        <v>50.97462302317028</v>
      </c>
      <c r="O56" s="15">
        <f t="shared" si="11"/>
        <v>50.97462302317028</v>
      </c>
      <c r="P56" s="15"/>
      <c r="Q56" s="15">
        <f t="shared" si="12"/>
        <v>50.97462302317028</v>
      </c>
    </row>
    <row r="57" spans="1:17" ht="54.75">
      <c r="A57" s="12" t="s">
        <v>133</v>
      </c>
      <c r="B57" s="13" t="s">
        <v>71</v>
      </c>
      <c r="C57" s="7">
        <v>29.5</v>
      </c>
      <c r="D57" s="3"/>
      <c r="E57" s="6">
        <f t="shared" si="5"/>
        <v>29.5</v>
      </c>
      <c r="F57" s="3">
        <v>47.3</v>
      </c>
      <c r="G57" s="3"/>
      <c r="H57" s="6">
        <f t="shared" si="6"/>
        <v>47.3</v>
      </c>
      <c r="I57" s="7">
        <v>40.6</v>
      </c>
      <c r="J57" s="3"/>
      <c r="K57" s="6">
        <f t="shared" si="7"/>
        <v>40.6</v>
      </c>
      <c r="L57" s="15">
        <f t="shared" si="9"/>
        <v>137.6271186440678</v>
      </c>
      <c r="M57" s="15"/>
      <c r="N57" s="15">
        <f t="shared" si="10"/>
        <v>137.6271186440678</v>
      </c>
      <c r="O57" s="15">
        <f t="shared" si="11"/>
        <v>85.83509513742072</v>
      </c>
      <c r="P57" s="15"/>
      <c r="Q57" s="15">
        <f t="shared" si="12"/>
        <v>85.83509513742072</v>
      </c>
    </row>
    <row r="58" spans="1:17" ht="13.5">
      <c r="A58" s="12" t="s">
        <v>134</v>
      </c>
      <c r="B58" s="13" t="s">
        <v>2</v>
      </c>
      <c r="C58" s="7">
        <v>22.5</v>
      </c>
      <c r="D58" s="3"/>
      <c r="E58" s="6">
        <f t="shared" si="5"/>
        <v>22.5</v>
      </c>
      <c r="F58" s="3">
        <v>13.8</v>
      </c>
      <c r="G58" s="3"/>
      <c r="H58" s="6">
        <f t="shared" si="6"/>
        <v>13.8</v>
      </c>
      <c r="I58" s="7">
        <v>8.5</v>
      </c>
      <c r="J58" s="3"/>
      <c r="K58" s="6">
        <f t="shared" si="7"/>
        <v>8.5</v>
      </c>
      <c r="L58" s="15">
        <f t="shared" si="9"/>
        <v>37.77777777777778</v>
      </c>
      <c r="M58" s="15"/>
      <c r="N58" s="15">
        <f t="shared" si="10"/>
        <v>37.77777777777778</v>
      </c>
      <c r="O58" s="15">
        <f t="shared" si="11"/>
        <v>61.59420289855072</v>
      </c>
      <c r="P58" s="15"/>
      <c r="Q58" s="15">
        <f t="shared" si="12"/>
        <v>61.59420289855072</v>
      </c>
    </row>
    <row r="59" spans="1:17" ht="13.5">
      <c r="A59" s="12" t="s">
        <v>135</v>
      </c>
      <c r="B59" s="13" t="s">
        <v>8</v>
      </c>
      <c r="C59" s="7">
        <v>40</v>
      </c>
      <c r="D59" s="3"/>
      <c r="E59" s="6">
        <f t="shared" si="5"/>
        <v>40</v>
      </c>
      <c r="F59" s="3">
        <v>40</v>
      </c>
      <c r="G59" s="3">
        <v>3.5</v>
      </c>
      <c r="H59" s="6">
        <f t="shared" si="6"/>
        <v>43.5</v>
      </c>
      <c r="I59" s="3">
        <v>3.4</v>
      </c>
      <c r="J59" s="3">
        <v>3.4</v>
      </c>
      <c r="K59" s="6">
        <f t="shared" si="7"/>
        <v>6.8</v>
      </c>
      <c r="L59" s="15">
        <f t="shared" si="9"/>
        <v>8.5</v>
      </c>
      <c r="M59" s="15"/>
      <c r="N59" s="15">
        <f t="shared" si="10"/>
        <v>17</v>
      </c>
      <c r="O59" s="15">
        <f t="shared" si="11"/>
        <v>8.5</v>
      </c>
      <c r="P59" s="15">
        <f>J59/G59*100</f>
        <v>97.14285714285714</v>
      </c>
      <c r="Q59" s="15">
        <f t="shared" si="12"/>
        <v>15.632183908045977</v>
      </c>
    </row>
    <row r="60" spans="1:17" ht="54.75">
      <c r="A60" s="12" t="s">
        <v>136</v>
      </c>
      <c r="B60" s="13" t="s">
        <v>72</v>
      </c>
      <c r="C60" s="7">
        <v>3668.8</v>
      </c>
      <c r="D60" s="3"/>
      <c r="E60" s="6">
        <f t="shared" si="5"/>
        <v>3668.8</v>
      </c>
      <c r="F60" s="3">
        <v>1600</v>
      </c>
      <c r="G60" s="3"/>
      <c r="H60" s="6">
        <f t="shared" si="6"/>
        <v>1600</v>
      </c>
      <c r="I60" s="3">
        <v>1518.7</v>
      </c>
      <c r="J60" s="3"/>
      <c r="K60" s="6">
        <f t="shared" si="7"/>
        <v>1518.7</v>
      </c>
      <c r="L60" s="15">
        <f t="shared" si="9"/>
        <v>41.39500654164849</v>
      </c>
      <c r="M60" s="15"/>
      <c r="N60" s="15">
        <f t="shared" si="10"/>
        <v>41.39500654164849</v>
      </c>
      <c r="O60" s="15">
        <f t="shared" si="11"/>
        <v>94.91875</v>
      </c>
      <c r="P60" s="15"/>
      <c r="Q60" s="15">
        <f t="shared" si="12"/>
        <v>94.91875</v>
      </c>
    </row>
    <row r="61" spans="1:17" ht="13.5">
      <c r="A61" s="12" t="s">
        <v>137</v>
      </c>
      <c r="B61" s="13" t="s">
        <v>73</v>
      </c>
      <c r="C61" s="7">
        <v>762</v>
      </c>
      <c r="D61" s="3"/>
      <c r="E61" s="6">
        <f t="shared" si="5"/>
        <v>762</v>
      </c>
      <c r="F61" s="3">
        <v>931.2</v>
      </c>
      <c r="G61" s="3"/>
      <c r="H61" s="6">
        <f t="shared" si="6"/>
        <v>931.2</v>
      </c>
      <c r="I61" s="3">
        <v>400.9</v>
      </c>
      <c r="J61" s="3"/>
      <c r="K61" s="6">
        <f t="shared" si="7"/>
        <v>400.9</v>
      </c>
      <c r="L61" s="15">
        <f t="shared" si="9"/>
        <v>52.61154855643044</v>
      </c>
      <c r="M61" s="15"/>
      <c r="N61" s="15">
        <f t="shared" si="10"/>
        <v>52.61154855643044</v>
      </c>
      <c r="O61" s="15">
        <f t="shared" si="11"/>
        <v>43.051975945017176</v>
      </c>
      <c r="P61" s="15"/>
      <c r="Q61" s="15">
        <f t="shared" si="12"/>
        <v>43.051975945017176</v>
      </c>
    </row>
    <row r="62" spans="1:17" s="17" customFormat="1" ht="27">
      <c r="A62" s="10" t="s">
        <v>20</v>
      </c>
      <c r="B62" s="11" t="s">
        <v>74</v>
      </c>
      <c r="C62" s="14">
        <f>C63+C64+C65+C66</f>
        <v>7132.400000000001</v>
      </c>
      <c r="D62" s="14">
        <f aca="true" t="shared" si="15" ref="D62:K62">D63+D64+D65+D66</f>
        <v>50.5</v>
      </c>
      <c r="E62" s="14">
        <f t="shared" si="15"/>
        <v>7182.900000000001</v>
      </c>
      <c r="F62" s="14">
        <f t="shared" si="15"/>
        <v>5296.1</v>
      </c>
      <c r="G62" s="14">
        <f t="shared" si="15"/>
        <v>115.5</v>
      </c>
      <c r="H62" s="14">
        <f t="shared" si="15"/>
        <v>5411.6</v>
      </c>
      <c r="I62" s="14">
        <f t="shared" si="15"/>
        <v>4284.4</v>
      </c>
      <c r="J62" s="14">
        <f t="shared" si="15"/>
        <v>91.8</v>
      </c>
      <c r="K62" s="14">
        <f t="shared" si="15"/>
        <v>4376.199999999999</v>
      </c>
      <c r="L62" s="15">
        <f t="shared" si="9"/>
        <v>60.06954180920867</v>
      </c>
      <c r="M62" s="15">
        <f>J62/D62*100</f>
        <v>181.78217821782175</v>
      </c>
      <c r="N62" s="15">
        <f t="shared" si="10"/>
        <v>60.92525303150536</v>
      </c>
      <c r="O62" s="15">
        <f t="shared" si="11"/>
        <v>80.89726402447083</v>
      </c>
      <c r="P62" s="15">
        <f>J62/G62*100</f>
        <v>79.48051948051948</v>
      </c>
      <c r="Q62" s="15">
        <f t="shared" si="12"/>
        <v>80.8670263877596</v>
      </c>
    </row>
    <row r="63" spans="1:17" ht="41.25">
      <c r="A63" s="12" t="s">
        <v>138</v>
      </c>
      <c r="B63" s="13" t="s">
        <v>75</v>
      </c>
      <c r="C63" s="7">
        <v>1372.8</v>
      </c>
      <c r="D63" s="3">
        <v>43</v>
      </c>
      <c r="E63" s="6">
        <f t="shared" si="5"/>
        <v>1415.8</v>
      </c>
      <c r="F63" s="3">
        <v>899.5</v>
      </c>
      <c r="G63" s="3">
        <v>21.5</v>
      </c>
      <c r="H63" s="6">
        <f t="shared" si="6"/>
        <v>921</v>
      </c>
      <c r="I63" s="3">
        <v>846.1</v>
      </c>
      <c r="J63" s="3"/>
      <c r="K63" s="6">
        <f t="shared" si="7"/>
        <v>846.1</v>
      </c>
      <c r="L63" s="15">
        <f t="shared" si="9"/>
        <v>61.633158508158516</v>
      </c>
      <c r="M63" s="15">
        <f>J63/D63*100</f>
        <v>0</v>
      </c>
      <c r="N63" s="15">
        <f t="shared" si="10"/>
        <v>59.76126571549655</v>
      </c>
      <c r="O63" s="15">
        <f t="shared" si="11"/>
        <v>94.0633685380767</v>
      </c>
      <c r="P63" s="15">
        <f>J63/G63*100</f>
        <v>0</v>
      </c>
      <c r="Q63" s="15">
        <f t="shared" si="12"/>
        <v>91.86753528773073</v>
      </c>
    </row>
    <row r="64" spans="1:17" ht="13.5">
      <c r="A64" s="12" t="s">
        <v>139</v>
      </c>
      <c r="B64" s="13" t="s">
        <v>76</v>
      </c>
      <c r="C64" s="7">
        <v>1556.3</v>
      </c>
      <c r="D64" s="3">
        <v>3.5</v>
      </c>
      <c r="E64" s="6">
        <f t="shared" si="5"/>
        <v>1559.8</v>
      </c>
      <c r="F64" s="3">
        <v>935.6</v>
      </c>
      <c r="G64" s="3">
        <v>92</v>
      </c>
      <c r="H64" s="6">
        <f t="shared" si="6"/>
        <v>1027.6</v>
      </c>
      <c r="I64" s="3">
        <v>741.7</v>
      </c>
      <c r="J64" s="3">
        <v>91.8</v>
      </c>
      <c r="K64" s="6">
        <f t="shared" si="7"/>
        <v>833.5</v>
      </c>
      <c r="L64" s="15">
        <f t="shared" si="9"/>
        <v>47.65790657328279</v>
      </c>
      <c r="M64" s="15">
        <f>J64/D64*100</f>
        <v>2622.8571428571427</v>
      </c>
      <c r="N64" s="15">
        <f t="shared" si="10"/>
        <v>53.43633799205026</v>
      </c>
      <c r="O64" s="15">
        <f t="shared" si="11"/>
        <v>79.27533133817872</v>
      </c>
      <c r="P64" s="15">
        <f>J64/G64*100</f>
        <v>99.78260869565217</v>
      </c>
      <c r="Q64" s="15">
        <f t="shared" si="12"/>
        <v>81.11132736473337</v>
      </c>
    </row>
    <row r="65" spans="1:17" ht="27">
      <c r="A65" s="12" t="s">
        <v>140</v>
      </c>
      <c r="B65" s="13" t="s">
        <v>77</v>
      </c>
      <c r="C65" s="7">
        <v>3943</v>
      </c>
      <c r="D65" s="3">
        <v>4</v>
      </c>
      <c r="E65" s="6">
        <f t="shared" si="5"/>
        <v>3947</v>
      </c>
      <c r="F65" s="3">
        <v>3235.4</v>
      </c>
      <c r="G65" s="3">
        <v>2</v>
      </c>
      <c r="H65" s="6">
        <f t="shared" si="6"/>
        <v>3237.4</v>
      </c>
      <c r="I65" s="3">
        <v>2535.7</v>
      </c>
      <c r="J65" s="3"/>
      <c r="K65" s="6">
        <f t="shared" si="7"/>
        <v>2535.7</v>
      </c>
      <c r="L65" s="15">
        <f t="shared" si="9"/>
        <v>64.30890185138219</v>
      </c>
      <c r="M65" s="15">
        <f>J65/D65*100</f>
        <v>0</v>
      </c>
      <c r="N65" s="15">
        <f t="shared" si="10"/>
        <v>64.24372941474537</v>
      </c>
      <c r="O65" s="15">
        <f t="shared" si="11"/>
        <v>78.37361686344809</v>
      </c>
      <c r="P65" s="15">
        <f>J65/G65*100</f>
        <v>0</v>
      </c>
      <c r="Q65" s="15">
        <f t="shared" si="12"/>
        <v>78.32519923395317</v>
      </c>
    </row>
    <row r="66" spans="1:17" ht="13.5">
      <c r="A66" s="12" t="s">
        <v>141</v>
      </c>
      <c r="B66" s="13" t="s">
        <v>78</v>
      </c>
      <c r="C66" s="7">
        <v>260.3</v>
      </c>
      <c r="D66" s="3"/>
      <c r="E66" s="6">
        <f t="shared" si="5"/>
        <v>260.3</v>
      </c>
      <c r="F66" s="3">
        <v>225.6</v>
      </c>
      <c r="G66" s="3"/>
      <c r="H66" s="6">
        <f t="shared" si="6"/>
        <v>225.6</v>
      </c>
      <c r="I66" s="3">
        <v>160.9</v>
      </c>
      <c r="J66" s="3"/>
      <c r="K66" s="6">
        <f t="shared" si="7"/>
        <v>160.9</v>
      </c>
      <c r="L66" s="15">
        <f t="shared" si="9"/>
        <v>61.813292354975026</v>
      </c>
      <c r="M66" s="15"/>
      <c r="N66" s="15">
        <f t="shared" si="10"/>
        <v>61.813292354975026</v>
      </c>
      <c r="O66" s="15">
        <f t="shared" si="11"/>
        <v>71.32092198581562</v>
      </c>
      <c r="P66" s="15"/>
      <c r="Q66" s="15">
        <f t="shared" si="12"/>
        <v>71.32092198581562</v>
      </c>
    </row>
    <row r="67" spans="1:17" s="17" customFormat="1" ht="27">
      <c r="A67" s="10" t="s">
        <v>79</v>
      </c>
      <c r="B67" s="11" t="s">
        <v>35</v>
      </c>
      <c r="C67" s="14">
        <f>C68+C69+C70</f>
        <v>50</v>
      </c>
      <c r="D67" s="14">
        <f aca="true" t="shared" si="16" ref="D67:K67">D68+D69+D70</f>
        <v>0</v>
      </c>
      <c r="E67" s="14">
        <f t="shared" si="16"/>
        <v>50</v>
      </c>
      <c r="F67" s="14">
        <f t="shared" si="16"/>
        <v>1233</v>
      </c>
      <c r="G67" s="14">
        <f t="shared" si="16"/>
        <v>710</v>
      </c>
      <c r="H67" s="14">
        <f t="shared" si="16"/>
        <v>1943</v>
      </c>
      <c r="I67" s="14">
        <f t="shared" si="16"/>
        <v>1183</v>
      </c>
      <c r="J67" s="14">
        <f t="shared" si="16"/>
        <v>710</v>
      </c>
      <c r="K67" s="14">
        <f t="shared" si="16"/>
        <v>1893</v>
      </c>
      <c r="L67" s="15">
        <f t="shared" si="9"/>
        <v>2366</v>
      </c>
      <c r="M67" s="15"/>
      <c r="N67" s="15">
        <f t="shared" si="10"/>
        <v>3786</v>
      </c>
      <c r="O67" s="15">
        <f t="shared" si="11"/>
        <v>95.9448499594485</v>
      </c>
      <c r="P67" s="15">
        <f>J67/G67*100</f>
        <v>100</v>
      </c>
      <c r="Q67" s="15">
        <f t="shared" si="12"/>
        <v>97.42665980442614</v>
      </c>
    </row>
    <row r="68" spans="1:17" ht="13.5">
      <c r="A68" s="12" t="s">
        <v>142</v>
      </c>
      <c r="B68" s="13" t="s">
        <v>3</v>
      </c>
      <c r="C68" s="7">
        <v>50</v>
      </c>
      <c r="D68" s="3"/>
      <c r="E68" s="6">
        <f t="shared" si="5"/>
        <v>50</v>
      </c>
      <c r="F68" s="3">
        <v>50</v>
      </c>
      <c r="G68" s="3"/>
      <c r="H68" s="6">
        <f t="shared" si="6"/>
        <v>50</v>
      </c>
      <c r="I68" s="3">
        <v>0</v>
      </c>
      <c r="J68" s="3"/>
      <c r="K68" s="6">
        <f t="shared" si="7"/>
        <v>0</v>
      </c>
      <c r="L68" s="15">
        <f t="shared" si="9"/>
        <v>0</v>
      </c>
      <c r="M68" s="15"/>
      <c r="N68" s="15">
        <f t="shared" si="10"/>
        <v>0</v>
      </c>
      <c r="O68" s="15">
        <f t="shared" si="11"/>
        <v>0</v>
      </c>
      <c r="P68" s="15"/>
      <c r="Q68" s="15">
        <f t="shared" si="12"/>
        <v>0</v>
      </c>
    </row>
    <row r="69" spans="1:17" ht="54.75">
      <c r="A69" s="12" t="s">
        <v>143</v>
      </c>
      <c r="B69" s="13" t="s">
        <v>80</v>
      </c>
      <c r="C69" s="7">
        <v>0</v>
      </c>
      <c r="D69" s="3"/>
      <c r="E69" s="6">
        <f t="shared" si="5"/>
        <v>0</v>
      </c>
      <c r="F69" s="3">
        <v>1183</v>
      </c>
      <c r="G69" s="3"/>
      <c r="H69" s="6">
        <f t="shared" si="6"/>
        <v>1183</v>
      </c>
      <c r="I69" s="3">
        <v>1183</v>
      </c>
      <c r="J69" s="3"/>
      <c r="K69" s="6">
        <f t="shared" si="7"/>
        <v>1183</v>
      </c>
      <c r="L69" s="15"/>
      <c r="M69" s="15"/>
      <c r="N69" s="15"/>
      <c r="O69" s="15">
        <f t="shared" si="11"/>
        <v>100</v>
      </c>
      <c r="P69" s="15"/>
      <c r="Q69" s="15">
        <f t="shared" si="12"/>
        <v>100</v>
      </c>
    </row>
    <row r="70" spans="1:17" ht="13.5">
      <c r="A70" s="18">
        <v>3719770</v>
      </c>
      <c r="B70" s="13" t="s">
        <v>147</v>
      </c>
      <c r="C70" s="7"/>
      <c r="D70" s="3"/>
      <c r="E70" s="6">
        <f t="shared" si="5"/>
        <v>0</v>
      </c>
      <c r="F70" s="3"/>
      <c r="G70" s="3">
        <v>710</v>
      </c>
      <c r="H70" s="6">
        <f t="shared" si="6"/>
        <v>710</v>
      </c>
      <c r="I70" s="3"/>
      <c r="J70" s="3">
        <v>710</v>
      </c>
      <c r="K70" s="6">
        <f t="shared" si="7"/>
        <v>710</v>
      </c>
      <c r="L70" s="15"/>
      <c r="M70" s="15"/>
      <c r="N70" s="15"/>
      <c r="O70" s="15"/>
      <c r="P70" s="15">
        <f>J70/G70*100</f>
        <v>100</v>
      </c>
      <c r="Q70" s="15">
        <f t="shared" si="12"/>
        <v>100</v>
      </c>
    </row>
    <row r="71" spans="1:17" s="16" customFormat="1" ht="13.5">
      <c r="A71" s="10" t="s">
        <v>7</v>
      </c>
      <c r="B71" s="11" t="s">
        <v>36</v>
      </c>
      <c r="C71" s="14">
        <f>C5+C10+C26+C36+C62+C67</f>
        <v>278340.8</v>
      </c>
      <c r="D71" s="14">
        <f aca="true" t="shared" si="17" ref="D71:K71">D5+D10+D26+D36+D62+D67</f>
        <v>1520.3</v>
      </c>
      <c r="E71" s="14">
        <f t="shared" si="17"/>
        <v>279861.1</v>
      </c>
      <c r="F71" s="14">
        <f t="shared" si="17"/>
        <v>186037.7</v>
      </c>
      <c r="G71" s="14">
        <f t="shared" si="17"/>
        <v>6039.799999999999</v>
      </c>
      <c r="H71" s="14">
        <f t="shared" si="17"/>
        <v>192077.50000000003</v>
      </c>
      <c r="I71" s="14">
        <f t="shared" si="17"/>
        <v>164730.3</v>
      </c>
      <c r="J71" s="14">
        <f t="shared" si="17"/>
        <v>3424.1</v>
      </c>
      <c r="K71" s="14">
        <f t="shared" si="17"/>
        <v>168154.40000000002</v>
      </c>
      <c r="L71" s="15">
        <f t="shared" si="9"/>
        <v>59.18295125975064</v>
      </c>
      <c r="M71" s="15">
        <f>J71/D71*100</f>
        <v>225.22528448332565</v>
      </c>
      <c r="N71" s="15">
        <f t="shared" si="10"/>
        <v>60.08494928376972</v>
      </c>
      <c r="O71" s="15">
        <f t="shared" si="11"/>
        <v>88.54673004450171</v>
      </c>
      <c r="P71" s="15">
        <f>J71/G71*100</f>
        <v>56.692274578628435</v>
      </c>
      <c r="Q71" s="15">
        <f t="shared" si="12"/>
        <v>87.54507946011375</v>
      </c>
    </row>
    <row r="72" spans="1:17" ht="12">
      <c r="A72" s="22"/>
      <c r="B72" s="6" t="s">
        <v>144</v>
      </c>
      <c r="C72" s="6">
        <f>C73</f>
        <v>0</v>
      </c>
      <c r="D72" s="6">
        <f aca="true" t="shared" si="18" ref="D72:K72">D73</f>
        <v>0</v>
      </c>
      <c r="E72" s="6">
        <f t="shared" si="18"/>
        <v>0</v>
      </c>
      <c r="F72" s="6">
        <f t="shared" si="18"/>
        <v>50</v>
      </c>
      <c r="G72" s="6">
        <f t="shared" si="18"/>
        <v>0</v>
      </c>
      <c r="H72" s="6">
        <f t="shared" si="18"/>
        <v>50</v>
      </c>
      <c r="I72" s="6">
        <f t="shared" si="18"/>
        <v>0</v>
      </c>
      <c r="J72" s="6">
        <f t="shared" si="18"/>
        <v>0</v>
      </c>
      <c r="K72" s="6">
        <f t="shared" si="18"/>
        <v>0</v>
      </c>
      <c r="L72" s="3"/>
      <c r="M72" s="3"/>
      <c r="N72" s="3"/>
      <c r="O72" s="3"/>
      <c r="P72" s="3"/>
      <c r="Q72" s="3">
        <f t="shared" si="12"/>
        <v>0</v>
      </c>
    </row>
    <row r="73" spans="1:17" ht="27">
      <c r="A73" s="23" t="s">
        <v>145</v>
      </c>
      <c r="B73" s="24" t="s">
        <v>146</v>
      </c>
      <c r="C73" s="7"/>
      <c r="D73" s="7"/>
      <c r="E73" s="7"/>
      <c r="F73" s="7">
        <v>50</v>
      </c>
      <c r="G73" s="7"/>
      <c r="H73" s="7">
        <f>F73+G73</f>
        <v>50</v>
      </c>
      <c r="I73" s="7"/>
      <c r="J73" s="7"/>
      <c r="K73" s="7">
        <f>I73+J73</f>
        <v>0</v>
      </c>
      <c r="L73" s="3"/>
      <c r="M73" s="3"/>
      <c r="N73" s="3"/>
      <c r="O73" s="3"/>
      <c r="P73" s="3"/>
      <c r="Q73" s="3">
        <f t="shared" si="12"/>
        <v>0</v>
      </c>
    </row>
    <row r="74" spans="9:10" ht="12.75">
      <c r="I74" s="4">
        <f>164730.3-I71</f>
        <v>0</v>
      </c>
      <c r="J74" s="9"/>
    </row>
    <row r="75" spans="2:13" s="8" customFormat="1" ht="12">
      <c r="B75" s="8" t="s">
        <v>40</v>
      </c>
      <c r="M75" s="8" t="s">
        <v>9</v>
      </c>
    </row>
  </sheetData>
  <sheetProtection/>
  <mergeCells count="8">
    <mergeCell ref="A1:A3"/>
    <mergeCell ref="B1:B3"/>
    <mergeCell ref="C1:K1"/>
    <mergeCell ref="L1:N2"/>
    <mergeCell ref="O1:Q2"/>
    <mergeCell ref="C2:E2"/>
    <mergeCell ref="F2:H2"/>
    <mergeCell ref="I2:K2"/>
  </mergeCells>
  <printOptions/>
  <pageMargins left="0.8267716535433072" right="0.15748031496062992" top="0.31496062992125984" bottom="0.1968503937007874" header="0.1968503937007874" footer="0.1968503937007874"/>
  <pageSetup horizontalDpi="600" verticalDpi="600" orientation="landscape" paperSize="9" scale="60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2018-08-14T14:11:11Z</cp:lastPrinted>
  <dcterms:created xsi:type="dcterms:W3CDTF">2001-01-27T07:49:27Z</dcterms:created>
  <dcterms:modified xsi:type="dcterms:W3CDTF">2018-09-25T09:55:39Z</dcterms:modified>
  <cp:category/>
  <cp:version/>
  <cp:contentType/>
  <cp:contentStatus/>
</cp:coreProperties>
</file>