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Аркуш1!$9:$12</definedName>
  </definedNames>
  <calcPr calcId="125725"/>
</workbook>
</file>

<file path=xl/calcChain.xml><?xml version="1.0" encoding="utf-8"?>
<calcChain xmlns="http://schemas.openxmlformats.org/spreadsheetml/2006/main">
  <c r="P65" i="1"/>
  <c r="P67"/>
  <c r="P31"/>
  <c r="P26"/>
  <c r="F68"/>
  <c r="E68"/>
  <c r="G68"/>
  <c r="G62"/>
  <c r="F62"/>
  <c r="E62"/>
  <c r="G94"/>
  <c r="F94"/>
  <c r="E94"/>
  <c r="P92"/>
  <c r="P52"/>
  <c r="F48"/>
  <c r="E48"/>
  <c r="P48" s="1"/>
  <c r="P66"/>
  <c r="P64"/>
  <c r="G64"/>
  <c r="F64"/>
  <c r="E64"/>
  <c r="P94"/>
  <c r="P85"/>
  <c r="P68"/>
  <c r="P62"/>
  <c r="P49"/>
  <c r="P34"/>
  <c r="P32"/>
  <c r="F33"/>
  <c r="E33"/>
  <c r="P33" s="1"/>
  <c r="F27"/>
  <c r="E27"/>
  <c r="P27" s="1"/>
  <c r="F34"/>
  <c r="P28"/>
</calcChain>
</file>

<file path=xl/sharedStrings.xml><?xml version="1.0" encoding="utf-8"?>
<sst xmlns="http://schemas.openxmlformats.org/spreadsheetml/2006/main" count="248" uniqueCount="205">
  <si>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</si>
  <si>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</si>
  <si>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</si>
  <si>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</si>
  <si>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</si>
  <si>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</si>
  <si>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</si>
  <si>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</si>
  <si>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</si>
  <si>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</si>
  <si>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</si>
  <si>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</si>
  <si>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</si>
  <si>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</si>
  <si>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</si>
  <si>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</si>
  <si>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</si>
  <si>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</si>
  <si>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</si>
  <si>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</si>
  <si>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</si>
  <si>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0117690</t>
  </si>
  <si>
    <t>7690</t>
  </si>
  <si>
    <t>Інша економічна діяльність</t>
  </si>
  <si>
    <t>0117693</t>
  </si>
  <si>
    <t>0490</t>
  </si>
  <si>
    <t>7693</t>
  </si>
  <si>
    <t>Інші заходи, пов`язані з економічною діяльністю</t>
  </si>
  <si>
    <t>0200000</t>
  </si>
  <si>
    <t>Державна адміністрація</t>
  </si>
  <si>
    <t>0210000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</si>
  <si>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</si>
  <si>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</si>
  <si>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</si>
  <si>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</si>
  <si>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</si>
  <si>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</si>
  <si>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</si>
  <si>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</si>
  <si>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0212110</t>
  </si>
  <si>
    <t>2110</t>
  </si>
  <si>
    <t>Первинна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</si>
  <si>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</si>
  <si>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</si>
  <si>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</si>
  <si>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</si>
  <si>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0212140</t>
  </si>
  <si>
    <t>2140</t>
  </si>
  <si>
    <t>Програми і централізовані заходи у галузі охорони здоров`я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</si>
  <si>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</si>
  <si>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</si>
  <si>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</si>
  <si>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</si>
  <si>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</si>
  <si>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</si>
  <si>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</si>
  <si>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</si>
  <si>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</si>
  <si>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</si>
  <si>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</si>
  <si>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0213110</t>
  </si>
  <si>
    <t>3110</t>
  </si>
  <si>
    <t>Заклади і заходи з питань дітей та їх соціального захисту</t>
  </si>
  <si>
    <t>0213112</t>
  </si>
  <si>
    <t>1040</t>
  </si>
  <si>
    <t>3112</t>
  </si>
  <si>
    <t>Заходи державної політики з питань дітей та їх соціального захисту</t>
  </si>
  <si>
    <t>0213120</t>
  </si>
  <si>
    <t>3120</t>
  </si>
  <si>
    <t>Здійснення соціальної роботи з вразливими категоріями населення</t>
  </si>
  <si>
    <t>0213121</t>
  </si>
  <si>
    <t>3121</t>
  </si>
  <si>
    <t>Утримання та забезпечення діяльності центрів соціальних служб для сім`ї, дітей та молоді</t>
  </si>
  <si>
    <t>0215030</t>
  </si>
  <si>
    <t>5030</t>
  </si>
  <si>
    <t>Розвиток дитячо-юнацького та резервного спорту</t>
  </si>
  <si>
    <t>0215032</t>
  </si>
  <si>
    <t>0810</t>
  </si>
  <si>
    <t>5032</t>
  </si>
  <si>
    <t>Фінансова підтримка дитячо-юнацьких спортивних шкіл фізкультурно-спортивних товариств</t>
  </si>
  <si>
    <t>0215050</t>
  </si>
  <si>
    <t>5050</t>
  </si>
  <si>
    <t>Підтримка фізкультурно-спортивного руху</t>
  </si>
  <si>
    <t>0215053</t>
  </si>
  <si>
    <t>5053</t>
  </si>
  <si>
    <t>Фінансова підтримка на утримання місцевих осередків (рад) всеукраїнських організацій фізкультурно-спортивної спрямованості</t>
  </si>
  <si>
    <t>0217610</t>
  </si>
  <si>
    <t>0411</t>
  </si>
  <si>
    <t>7610</t>
  </si>
  <si>
    <t>Сприяння розвитку малого та середнього підприємництва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</si>
  <si>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</si>
  <si>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</si>
  <si>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</si>
  <si>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</si>
  <si>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</si>
  <si>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</si>
  <si>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</si>
  <si>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</si>
  <si>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освіти, молоді та спорту Кіровоградської РДА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</si>
  <si>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</si>
  <si>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</si>
  <si>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</si>
  <si>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</si>
  <si>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</si>
  <si>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</si>
  <si>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</si>
  <si>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</si>
  <si>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</si>
  <si>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</si>
  <si>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</si>
  <si>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</si>
  <si>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</si>
  <si>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</si>
  <si>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</si>
  <si>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</si>
  <si>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</si>
  <si>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0611160</t>
  </si>
  <si>
    <t>1160</t>
  </si>
  <si>
    <t>Інші програми, заклади та заходи у сфері освіти</t>
  </si>
  <si>
    <t>0611161</t>
  </si>
  <si>
    <t>1161</t>
  </si>
  <si>
    <t>Забезпечення діяльності інших закладів у сфері освіти</t>
  </si>
  <si>
    <t>0617360</t>
  </si>
  <si>
    <t>7360</t>
  </si>
  <si>
    <t>Виконання інвестиційних проектів</t>
  </si>
  <si>
    <t>0617363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</si>
  <si>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</si>
  <si>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</si>
  <si>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0800000</t>
  </si>
  <si>
    <t>Управління соціального захисту населення</t>
  </si>
  <si>
    <t>0810000</t>
  </si>
  <si>
    <t>Орган з питань праці та соціального захисту населення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</si>
  <si>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</si>
  <si>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</si>
  <si>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</si>
  <si>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</si>
  <si>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</si>
  <si>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</si>
  <si>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</si>
  <si>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</si>
  <si>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</si>
  <si>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</si>
  <si>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</si>
  <si>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</si>
  <si>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</si>
  <si>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</si>
  <si>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</si>
  <si>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</si>
  <si>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</si>
  <si>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</si>
  <si>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</si>
  <si>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1000000</t>
  </si>
  <si>
    <t>Відділ культури, туризму та культурної спадщини Кіровоградської РДА</t>
  </si>
  <si>
    <t>1010000</t>
  </si>
  <si>
    <t>Орган з питань культури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</si>
  <si>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</si>
  <si>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</si>
  <si>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</si>
  <si>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</si>
  <si>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</si>
  <si>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</si>
  <si>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</si>
  <si>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</si>
  <si>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</si>
  <si>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</si>
  <si>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</si>
  <si>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</si>
  <si>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</si>
  <si>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</si>
  <si>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</si>
  <si>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0829</t>
  </si>
  <si>
    <t>4081</t>
  </si>
  <si>
    <t>Забезпечення діяльності інших закладів в галузі культури і мистецтва</t>
  </si>
  <si>
    <t>3700000</t>
  </si>
  <si>
    <t>Фінансове управління Кіровоградської районної державної адміністрація</t>
  </si>
  <si>
    <t>3710000</t>
  </si>
  <si>
    <t>3719570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</si>
  <si>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</si>
  <si>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</si>
  <si>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 xml:space="preserve"> </t>
  </si>
  <si>
    <t>Заступник голови районної ради</t>
  </si>
  <si>
    <t>Додаток 3</t>
  </si>
  <si>
    <t>до рішення Кіровоградської районної ради</t>
  </si>
  <si>
    <t>від 16 березня 2018 року № 334</t>
  </si>
  <si>
    <t>ЗМІНИ  до РОЗПОДІЛУ ВИДАТКІВ</t>
  </si>
  <si>
    <t>районного бюджету на 2018 рік за головними розпорядниками коштів,</t>
  </si>
  <si>
    <t xml:space="preserve">          визначених у додатку 2  до рішення Кіровоградської районної ради від 20 грудня  2017 року № 307</t>
  </si>
  <si>
    <t>грн.</t>
  </si>
  <si>
    <t>Н. ВІТЮК</t>
  </si>
  <si>
    <t>в тому числі за рахунок іншої субвенції з місцевого бюджету переданої з бюджету Первозванівської ОТГ</t>
  </si>
  <si>
    <t>в тому числі за рахунок іншої субвенції з сільських бюджетів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</si>
  <si>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</si>
  <si>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Катеринівської ОТГ</t>
  </si>
  <si>
    <t>в тому числі за рахунок іншої субвенції з місцевого бюджету переданої з бюджету Великосеверинівської  ОТГ</t>
  </si>
  <si>
    <t>0217360</t>
  </si>
  <si>
    <t>0217367</t>
  </si>
  <si>
    <t>7367</t>
  </si>
  <si>
    <t>Виконання інвестиційних проектів в рамках реалізації заходів, спрямованих на розвиток системи охорони здоров`я у сільській місцевості</t>
  </si>
  <si>
    <t>в тому числі за рахунок субвенції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бюджету, що утворився на кінець 2017 року</t>
  </si>
  <si>
    <t>в тому числі за рахунок субвенції з місцевого бюджету за рахунок залишку коштів освітньої субвенції, що утворився на початок бюджетного періоду</t>
  </si>
  <si>
    <t>в тому числі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</si>
  <si>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залишку медичної субвенції з державного бюджету місцевим бюджетам, який утворився станом на 01 січня 2018 року</t>
  </si>
  <si>
    <t xml:space="preserve">за рахунок залишку додаткової дотації з державного бюджету місцевим бюджетам на здійснення переданих з державного бюджету видатків з утримання закладів освіти та охорони здоров`я, який утворився станом на 01 січня 2018 року </t>
  </si>
  <si>
    <t xml:space="preserve">за рахунок залишку додаткової дотації з державного бюджету місцевим бюджетам на здійснення переданих з державного бюджету видатків з утримання закладів освіти та охорони здоров`я (від Соколівської ОТГ), який утворився станом на 01 січня 2018 року 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</si>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</sst>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2" fontId="7" fillId="0" borderId="0" xfId="0" applyNumberFormat="1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quotePrefix="1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7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9" fillId="0" borderId="0" xfId="0" applyFont="1" applyFill="1"/>
    <xf numFmtId="0" fontId="9" fillId="0" borderId="1" xfId="0" quotePrefix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0" xfId="0" applyFont="1"/>
    <xf numFmtId="0" fontId="9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</cellXfs>
  <cellStyles count="5">
    <cellStyle name="Звичайний" xfId="0" builtinId="0"/>
    <cellStyle name="Звичайний 2" xfId="3"/>
    <cellStyle name="Звичайний 2 2" xfId="4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0"/>
  <sheetViews>
    <sheetView tabSelected="1" topLeftCell="A7" workbookViewId="0">
      <pane xSplit="4" ySplit="7" topLeftCell="M93" activePane="bottomRight" state="frozen"/>
      <selection activeCell="A7" sqref="A7"/>
      <selection pane="topRight" activeCell="E7" sqref="E7"/>
      <selection pane="bottomLeft" activeCell="A14" sqref="A14"/>
      <selection pane="bottomRight" activeCell="E84" sqref="E84"/>
    </sheetView>
  </sheetViews>
  <sheetFormatPr defaultColWidth="8.88671875" defaultRowHeight="13.2"/>
  <cols>
    <col min="1" max="3" width="12.109375" style="1" customWidth="1"/>
    <col min="4" max="4" width="40.6640625" style="1" customWidth="1"/>
    <col min="5" max="16" width="11.6640625" style="1" customWidth="1"/>
    <col min="17" max="16384" width="8.88671875" style="1"/>
  </cols>
  <sheetData>
    <row r="1" spans="1:17" ht="15.6">
      <c r="M1" s="2" t="s">
        <v>181</v>
      </c>
    </row>
    <row r="2" spans="1:17" ht="15.6">
      <c r="M2" s="2" t="s">
        <v>182</v>
      </c>
    </row>
    <row r="3" spans="1:17" ht="15.6">
      <c r="M3" s="2" t="s">
        <v>183</v>
      </c>
    </row>
    <row r="5" spans="1:17" ht="15.6">
      <c r="A5" s="36" t="s">
        <v>184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ht="15.6">
      <c r="A6" s="36" t="s">
        <v>185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5.6">
      <c r="A7" s="36" t="s">
        <v>186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7">
      <c r="P8" s="3" t="s">
        <v>187</v>
      </c>
    </row>
    <row r="9" spans="1:17" ht="13.2" customHeight="1">
      <c r="A9" s="34" t="s">
        <v>0</v>
      </c>
      <c r="B9" s="34" t="s">
        <v>1</v>
      </c>
      <c r="C9" s="34" t="s">
        <v>2</v>
      </c>
      <c r="D9" s="35" t="s">
        <v>3</v>
      </c>
      <c r="E9" s="35" t="s">
        <v>4</v>
      </c>
      <c r="F9" s="35"/>
      <c r="G9" s="35"/>
      <c r="H9" s="35"/>
      <c r="I9" s="35"/>
      <c r="J9" s="35" t="s">
        <v>11</v>
      </c>
      <c r="K9" s="35"/>
      <c r="L9" s="35"/>
      <c r="M9" s="35"/>
      <c r="N9" s="35"/>
      <c r="O9" s="35"/>
      <c r="P9" s="35" t="s">
        <v>13</v>
      </c>
      <c r="Q9" s="12"/>
    </row>
    <row r="10" spans="1:17" ht="13.2" customHeight="1">
      <c r="A10" s="35"/>
      <c r="B10" s="35"/>
      <c r="C10" s="35"/>
      <c r="D10" s="35"/>
      <c r="E10" s="35" t="s">
        <v>5</v>
      </c>
      <c r="F10" s="35" t="s">
        <v>6</v>
      </c>
      <c r="G10" s="35" t="s">
        <v>7</v>
      </c>
      <c r="H10" s="35"/>
      <c r="I10" s="35" t="s">
        <v>10</v>
      </c>
      <c r="J10" s="35" t="s">
        <v>5</v>
      </c>
      <c r="K10" s="35" t="s">
        <v>6</v>
      </c>
      <c r="L10" s="35" t="s">
        <v>7</v>
      </c>
      <c r="M10" s="35"/>
      <c r="N10" s="35" t="s">
        <v>10</v>
      </c>
      <c r="O10" s="14" t="s">
        <v>7</v>
      </c>
      <c r="P10" s="35"/>
      <c r="Q10" s="12"/>
    </row>
    <row r="11" spans="1:17" ht="13.2" customHeight="1">
      <c r="A11" s="35"/>
      <c r="B11" s="35"/>
      <c r="C11" s="35"/>
      <c r="D11" s="35"/>
      <c r="E11" s="35"/>
      <c r="F11" s="35"/>
      <c r="G11" s="35" t="s">
        <v>8</v>
      </c>
      <c r="H11" s="35" t="s">
        <v>9</v>
      </c>
      <c r="I11" s="35"/>
      <c r="J11" s="35"/>
      <c r="K11" s="35"/>
      <c r="L11" s="35" t="s">
        <v>8</v>
      </c>
      <c r="M11" s="35" t="s">
        <v>9</v>
      </c>
      <c r="N11" s="35"/>
      <c r="O11" s="35" t="s">
        <v>12</v>
      </c>
      <c r="P11" s="35"/>
      <c r="Q11" s="12"/>
    </row>
    <row r="12" spans="1:17" ht="4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12"/>
    </row>
    <row r="13" spans="1:17" ht="13.8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4">
        <v>15</v>
      </c>
      <c r="P13" s="14">
        <v>16</v>
      </c>
      <c r="Q13" s="12"/>
    </row>
    <row r="14" spans="1:17" ht="13.8">
      <c r="A14" s="15" t="s">
        <v>14</v>
      </c>
      <c r="B14" s="16"/>
      <c r="C14" s="17"/>
      <c r="D14" s="18" t="s">
        <v>15</v>
      </c>
      <c r="E14" s="19">
        <v>262000</v>
      </c>
      <c r="F14" s="19">
        <v>22000</v>
      </c>
      <c r="G14" s="19">
        <v>18000</v>
      </c>
      <c r="H14" s="19">
        <v>0</v>
      </c>
      <c r="I14" s="19">
        <v>240000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262000</v>
      </c>
      <c r="Q14" s="12"/>
    </row>
    <row r="15" spans="1:17" ht="13.8">
      <c r="A15" s="15" t="s">
        <v>16</v>
      </c>
      <c r="B15" s="16"/>
      <c r="C15" s="17"/>
      <c r="D15" s="18" t="s">
        <v>15</v>
      </c>
      <c r="E15" s="19">
        <v>262000</v>
      </c>
      <c r="F15" s="19">
        <v>22000</v>
      </c>
      <c r="G15" s="19">
        <v>18000</v>
      </c>
      <c r="H15" s="19">
        <v>0</v>
      </c>
      <c r="I15" s="19">
        <v>240000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262000</v>
      </c>
      <c r="Q15" s="12"/>
    </row>
    <row r="16" spans="1:17" ht="66">
      <c r="A16" s="15" t="s">
        <v>17</v>
      </c>
      <c r="B16" s="15" t="s">
        <v>19</v>
      </c>
      <c r="C16" s="20" t="s">
        <v>18</v>
      </c>
      <c r="D16" s="18" t="s">
        <v>20</v>
      </c>
      <c r="E16" s="19">
        <v>22000</v>
      </c>
      <c r="F16" s="19">
        <v>22000</v>
      </c>
      <c r="G16" s="19">
        <v>18000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22000</v>
      </c>
      <c r="Q16" s="12"/>
    </row>
    <row r="17" spans="1:17" ht="26.4">
      <c r="A17" s="15"/>
      <c r="B17" s="15"/>
      <c r="C17" s="20"/>
      <c r="D17" s="25" t="s">
        <v>190</v>
      </c>
      <c r="E17" s="25">
        <v>22000</v>
      </c>
      <c r="F17" s="25">
        <v>22000</v>
      </c>
      <c r="G17" s="25">
        <v>18000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22000</v>
      </c>
      <c r="Q17" s="26"/>
    </row>
    <row r="18" spans="1:17" ht="13.8">
      <c r="A18" s="15" t="s">
        <v>21</v>
      </c>
      <c r="B18" s="15" t="s">
        <v>22</v>
      </c>
      <c r="C18" s="17"/>
      <c r="D18" s="18" t="s">
        <v>23</v>
      </c>
      <c r="E18" s="19">
        <v>240000</v>
      </c>
      <c r="F18" s="19">
        <v>0</v>
      </c>
      <c r="G18" s="19">
        <v>0</v>
      </c>
      <c r="H18" s="19">
        <v>0</v>
      </c>
      <c r="I18" s="19">
        <v>240000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240000</v>
      </c>
      <c r="Q18" s="12"/>
    </row>
    <row r="19" spans="1:17" ht="26.4">
      <c r="A19" s="21" t="s">
        <v>24</v>
      </c>
      <c r="B19" s="21" t="s">
        <v>26</v>
      </c>
      <c r="C19" s="22" t="s">
        <v>25</v>
      </c>
      <c r="D19" s="23" t="s">
        <v>27</v>
      </c>
      <c r="E19" s="24">
        <v>240000</v>
      </c>
      <c r="F19" s="24">
        <v>0</v>
      </c>
      <c r="G19" s="24">
        <v>0</v>
      </c>
      <c r="H19" s="24">
        <v>0</v>
      </c>
      <c r="I19" s="24">
        <v>240000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240000</v>
      </c>
      <c r="Q19" s="12"/>
    </row>
    <row r="20" spans="1:17" ht="13.8">
      <c r="A20" s="15" t="s">
        <v>28</v>
      </c>
      <c r="B20" s="16"/>
      <c r="C20" s="17"/>
      <c r="D20" s="18" t="s">
        <v>29</v>
      </c>
      <c r="E20" s="19">
        <v>1064944.22</v>
      </c>
      <c r="F20" s="19">
        <v>1029944.22</v>
      </c>
      <c r="G20" s="19">
        <v>0</v>
      </c>
      <c r="H20" s="19">
        <v>-3630</v>
      </c>
      <c r="I20" s="19">
        <v>35000</v>
      </c>
      <c r="J20" s="19">
        <v>2277100</v>
      </c>
      <c r="K20" s="19">
        <v>0</v>
      </c>
      <c r="L20" s="19">
        <v>0</v>
      </c>
      <c r="M20" s="19">
        <v>0</v>
      </c>
      <c r="N20" s="19">
        <v>2277100</v>
      </c>
      <c r="O20" s="19">
        <v>2277100</v>
      </c>
      <c r="P20" s="19">
        <v>3342044.2199999997</v>
      </c>
      <c r="Q20" s="12"/>
    </row>
    <row r="21" spans="1:17" ht="13.8">
      <c r="A21" s="15" t="s">
        <v>30</v>
      </c>
      <c r="B21" s="16"/>
      <c r="C21" s="17"/>
      <c r="D21" s="18" t="s">
        <v>29</v>
      </c>
      <c r="E21" s="19">
        <v>1064944.22</v>
      </c>
      <c r="F21" s="19">
        <v>1029944.22</v>
      </c>
      <c r="G21" s="19">
        <v>0</v>
      </c>
      <c r="H21" s="19">
        <v>-3630</v>
      </c>
      <c r="I21" s="19">
        <v>35000</v>
      </c>
      <c r="J21" s="19">
        <v>2277100</v>
      </c>
      <c r="K21" s="19">
        <v>0</v>
      </c>
      <c r="L21" s="19">
        <v>0</v>
      </c>
      <c r="M21" s="19">
        <v>0</v>
      </c>
      <c r="N21" s="19">
        <v>2277100</v>
      </c>
      <c r="O21" s="19">
        <v>2277100</v>
      </c>
      <c r="P21" s="19">
        <v>3342044.2199999997</v>
      </c>
      <c r="Q21" s="12"/>
    </row>
    <row r="22" spans="1:17" ht="26.4">
      <c r="A22" s="15" t="s">
        <v>31</v>
      </c>
      <c r="B22" s="15" t="s">
        <v>33</v>
      </c>
      <c r="C22" s="20" t="s">
        <v>32</v>
      </c>
      <c r="D22" s="18" t="s">
        <v>34</v>
      </c>
      <c r="E22" s="19">
        <v>64350</v>
      </c>
      <c r="F22" s="19">
        <v>64350</v>
      </c>
      <c r="G22" s="19">
        <v>0</v>
      </c>
      <c r="H22" s="19">
        <v>0</v>
      </c>
      <c r="I22" s="19">
        <v>0</v>
      </c>
      <c r="J22" s="19">
        <v>50000</v>
      </c>
      <c r="K22" s="19">
        <v>0</v>
      </c>
      <c r="L22" s="19">
        <v>0</v>
      </c>
      <c r="M22" s="19">
        <v>0</v>
      </c>
      <c r="N22" s="19">
        <v>50000</v>
      </c>
      <c r="O22" s="19">
        <v>50000</v>
      </c>
      <c r="P22" s="19">
        <v>114350</v>
      </c>
      <c r="Q22" s="12"/>
    </row>
    <row r="23" spans="1:17" s="7" customFormat="1" ht="39.6">
      <c r="A23" s="27"/>
      <c r="B23" s="27"/>
      <c r="C23" s="28"/>
      <c r="D23" s="25" t="s">
        <v>191</v>
      </c>
      <c r="E23" s="25">
        <v>-10000</v>
      </c>
      <c r="F23" s="25">
        <v>-10000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-10000</v>
      </c>
      <c r="Q23" s="26"/>
    </row>
    <row r="24" spans="1:17" s="7" customFormat="1" ht="39.6">
      <c r="A24" s="27"/>
      <c r="B24" s="27"/>
      <c r="C24" s="28"/>
      <c r="D24" s="29" t="s">
        <v>192</v>
      </c>
      <c r="E24" s="25">
        <v>4350</v>
      </c>
      <c r="F24" s="25">
        <v>4350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4350</v>
      </c>
      <c r="Q24" s="26"/>
    </row>
    <row r="25" spans="1:17" ht="26.4">
      <c r="A25" s="15" t="s">
        <v>35</v>
      </c>
      <c r="B25" s="15" t="s">
        <v>37</v>
      </c>
      <c r="C25" s="20" t="s">
        <v>36</v>
      </c>
      <c r="D25" s="18" t="s">
        <v>38</v>
      </c>
      <c r="E25" s="19">
        <v>432201.08999999997</v>
      </c>
      <c r="F25" s="19">
        <v>432201.08999999997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432201.08999999997</v>
      </c>
      <c r="Q25" s="12"/>
    </row>
    <row r="26" spans="1:17" s="26" customFormat="1" ht="52.8">
      <c r="A26" s="27"/>
      <c r="B26" s="27"/>
      <c r="C26" s="28"/>
      <c r="D26" s="25" t="s">
        <v>201</v>
      </c>
      <c r="E26" s="25">
        <v>89001.09</v>
      </c>
      <c r="F26" s="25">
        <v>89001.09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>E26+J26</f>
        <v>89001.09</v>
      </c>
    </row>
    <row r="27" spans="1:17" s="7" customFormat="1" ht="39.6">
      <c r="A27" s="27"/>
      <c r="B27" s="27"/>
      <c r="C27" s="28"/>
      <c r="D27" s="25" t="s">
        <v>191</v>
      </c>
      <c r="E27" s="25">
        <f>330000+8200</f>
        <v>338200</v>
      </c>
      <c r="F27" s="25">
        <f>330000+8200</f>
        <v>338200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>E27+J27</f>
        <v>338200</v>
      </c>
      <c r="Q27" s="26"/>
    </row>
    <row r="28" spans="1:17" s="26" customFormat="1" ht="39.6">
      <c r="A28" s="27"/>
      <c r="B28" s="27"/>
      <c r="C28" s="28"/>
      <c r="D28" s="29" t="s">
        <v>189</v>
      </c>
      <c r="E28" s="25">
        <v>5000</v>
      </c>
      <c r="F28" s="25">
        <v>5000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>E28+J28</f>
        <v>5000</v>
      </c>
    </row>
    <row r="29" spans="1:17" ht="13.8">
      <c r="A29" s="15" t="s">
        <v>39</v>
      </c>
      <c r="B29" s="15" t="s">
        <v>40</v>
      </c>
      <c r="C29" s="17"/>
      <c r="D29" s="18" t="s">
        <v>41</v>
      </c>
      <c r="E29" s="19">
        <v>463868.15</v>
      </c>
      <c r="F29" s="19">
        <v>463868.15</v>
      </c>
      <c r="G29" s="19">
        <v>0</v>
      </c>
      <c r="H29" s="19">
        <v>0</v>
      </c>
      <c r="I29" s="19">
        <v>0</v>
      </c>
      <c r="J29" s="19">
        <v>1085000</v>
      </c>
      <c r="K29" s="19">
        <v>0</v>
      </c>
      <c r="L29" s="19">
        <v>0</v>
      </c>
      <c r="M29" s="19">
        <v>0</v>
      </c>
      <c r="N29" s="19">
        <v>1085000</v>
      </c>
      <c r="O29" s="19">
        <v>1085000</v>
      </c>
      <c r="P29" s="19">
        <v>1548868.15</v>
      </c>
      <c r="Q29" s="12"/>
    </row>
    <row r="30" spans="1:17" ht="39.6">
      <c r="A30" s="21" t="s">
        <v>42</v>
      </c>
      <c r="B30" s="21" t="s">
        <v>44</v>
      </c>
      <c r="C30" s="22" t="s">
        <v>43</v>
      </c>
      <c r="D30" s="23" t="s">
        <v>45</v>
      </c>
      <c r="E30" s="24">
        <v>463868.15</v>
      </c>
      <c r="F30" s="24">
        <v>463868.15</v>
      </c>
      <c r="G30" s="24">
        <v>0</v>
      </c>
      <c r="H30" s="24">
        <v>0</v>
      </c>
      <c r="I30" s="24">
        <v>0</v>
      </c>
      <c r="J30" s="24">
        <v>1085000</v>
      </c>
      <c r="K30" s="24">
        <v>0</v>
      </c>
      <c r="L30" s="24">
        <v>0</v>
      </c>
      <c r="M30" s="24">
        <v>0</v>
      </c>
      <c r="N30" s="24">
        <v>1085000</v>
      </c>
      <c r="O30" s="24">
        <v>1085000</v>
      </c>
      <c r="P30" s="24">
        <v>1548868.15</v>
      </c>
      <c r="Q30" s="12"/>
    </row>
    <row r="31" spans="1:17" s="26" customFormat="1" ht="92.4">
      <c r="A31" s="27"/>
      <c r="B31" s="27"/>
      <c r="C31" s="28"/>
      <c r="D31" s="33" t="s">
        <v>203</v>
      </c>
      <c r="E31" s="25">
        <v>106868.15</v>
      </c>
      <c r="F31" s="25">
        <v>106868.15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>E31+J31</f>
        <v>106868.15</v>
      </c>
    </row>
    <row r="32" spans="1:17" s="7" customFormat="1" ht="26.4">
      <c r="A32" s="27"/>
      <c r="B32" s="27"/>
      <c r="C32" s="28"/>
      <c r="D32" s="25" t="s">
        <v>190</v>
      </c>
      <c r="E32" s="25">
        <v>227000</v>
      </c>
      <c r="F32" s="25">
        <v>227000</v>
      </c>
      <c r="G32" s="25">
        <v>0</v>
      </c>
      <c r="H32" s="25">
        <v>0</v>
      </c>
      <c r="I32" s="25">
        <v>0</v>
      </c>
      <c r="J32" s="25">
        <v>1085000</v>
      </c>
      <c r="K32" s="25">
        <v>0</v>
      </c>
      <c r="L32" s="25">
        <v>0</v>
      </c>
      <c r="M32" s="25">
        <v>0</v>
      </c>
      <c r="N32" s="25">
        <v>1085000</v>
      </c>
      <c r="O32" s="25">
        <v>1085000</v>
      </c>
      <c r="P32" s="25">
        <f>E32+J32</f>
        <v>1312000</v>
      </c>
      <c r="Q32" s="26"/>
    </row>
    <row r="33" spans="1:17" s="7" customFormat="1" ht="39.6">
      <c r="A33" s="27"/>
      <c r="B33" s="27"/>
      <c r="C33" s="28"/>
      <c r="D33" s="25" t="s">
        <v>191</v>
      </c>
      <c r="E33" s="25">
        <f>10000+125000</f>
        <v>135000</v>
      </c>
      <c r="F33" s="25">
        <f>10000+125000</f>
        <v>135000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f>E33+J33</f>
        <v>135000</v>
      </c>
      <c r="Q33" s="26"/>
    </row>
    <row r="34" spans="1:17" s="26" customFormat="1" ht="39.6">
      <c r="A34" s="27"/>
      <c r="B34" s="27"/>
      <c r="C34" s="28"/>
      <c r="D34" s="29" t="s">
        <v>189</v>
      </c>
      <c r="E34" s="25">
        <v>-5000</v>
      </c>
      <c r="F34" s="25">
        <f>-5000</f>
        <v>-5000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>E34+J34</f>
        <v>-5000</v>
      </c>
    </row>
    <row r="35" spans="1:17" s="26" customFormat="1" ht="79.2">
      <c r="A35" s="27"/>
      <c r="B35" s="27"/>
      <c r="C35" s="28"/>
      <c r="D35" s="30" t="s">
        <v>198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-1142100</v>
      </c>
      <c r="K35" s="25">
        <v>0</v>
      </c>
      <c r="L35" s="25">
        <v>0</v>
      </c>
      <c r="M35" s="25">
        <v>0</v>
      </c>
      <c r="N35" s="25">
        <v>-1142100</v>
      </c>
      <c r="O35" s="25">
        <v>-1142100</v>
      </c>
      <c r="P35" s="25">
        <v>-1142100</v>
      </c>
      <c r="Q35" s="31"/>
    </row>
    <row r="36" spans="1:17" ht="26.4">
      <c r="A36" s="15" t="s">
        <v>46</v>
      </c>
      <c r="B36" s="15" t="s">
        <v>47</v>
      </c>
      <c r="C36" s="17"/>
      <c r="D36" s="18" t="s">
        <v>48</v>
      </c>
      <c r="E36" s="19">
        <v>100000</v>
      </c>
      <c r="F36" s="19">
        <v>100000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100000</v>
      </c>
      <c r="Q36" s="12"/>
    </row>
    <row r="37" spans="1:17" ht="26.4">
      <c r="A37" s="21" t="s">
        <v>49</v>
      </c>
      <c r="B37" s="21" t="s">
        <v>51</v>
      </c>
      <c r="C37" s="22" t="s">
        <v>50</v>
      </c>
      <c r="D37" s="23" t="s">
        <v>52</v>
      </c>
      <c r="E37" s="24">
        <v>100000</v>
      </c>
      <c r="F37" s="24">
        <v>100000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100000</v>
      </c>
      <c r="Q37" s="12"/>
    </row>
    <row r="38" spans="1:17" ht="39.6">
      <c r="A38" s="21"/>
      <c r="B38" s="21"/>
      <c r="C38" s="22"/>
      <c r="D38" s="25" t="s">
        <v>191</v>
      </c>
      <c r="E38" s="25">
        <v>100000</v>
      </c>
      <c r="F38" s="25">
        <v>100000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100000</v>
      </c>
      <c r="Q38" s="12"/>
    </row>
    <row r="39" spans="1:17" ht="52.8">
      <c r="A39" s="15" t="s">
        <v>53</v>
      </c>
      <c r="B39" s="15" t="s">
        <v>54</v>
      </c>
      <c r="C39" s="17"/>
      <c r="D39" s="18" t="s">
        <v>55</v>
      </c>
      <c r="E39" s="19">
        <v>20000</v>
      </c>
      <c r="F39" s="19">
        <v>20000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20000</v>
      </c>
      <c r="Q39" s="12"/>
    </row>
    <row r="40" spans="1:17" ht="52.8">
      <c r="A40" s="21" t="s">
        <v>56</v>
      </c>
      <c r="B40" s="21" t="s">
        <v>58</v>
      </c>
      <c r="C40" s="22" t="s">
        <v>57</v>
      </c>
      <c r="D40" s="23" t="s">
        <v>59</v>
      </c>
      <c r="E40" s="24">
        <v>20000</v>
      </c>
      <c r="F40" s="24">
        <v>20000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20000</v>
      </c>
      <c r="Q40" s="12"/>
    </row>
    <row r="41" spans="1:17" ht="26.4">
      <c r="A41" s="15" t="s">
        <v>60</v>
      </c>
      <c r="B41" s="15" t="s">
        <v>61</v>
      </c>
      <c r="C41" s="17"/>
      <c r="D41" s="18" t="s">
        <v>62</v>
      </c>
      <c r="E41" s="19">
        <v>20000</v>
      </c>
      <c r="F41" s="19">
        <v>20000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20000</v>
      </c>
      <c r="Q41" s="12"/>
    </row>
    <row r="42" spans="1:17" ht="26.4">
      <c r="A42" s="21" t="s">
        <v>63</v>
      </c>
      <c r="B42" s="21" t="s">
        <v>65</v>
      </c>
      <c r="C42" s="22" t="s">
        <v>64</v>
      </c>
      <c r="D42" s="23" t="s">
        <v>66</v>
      </c>
      <c r="E42" s="24">
        <v>20000</v>
      </c>
      <c r="F42" s="24">
        <v>20000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20000</v>
      </c>
      <c r="Q42" s="12"/>
    </row>
    <row r="43" spans="1:17" ht="39.6">
      <c r="A43" s="21"/>
      <c r="B43" s="21"/>
      <c r="C43" s="22"/>
      <c r="D43" s="29" t="s">
        <v>192</v>
      </c>
      <c r="E43" s="25">
        <v>20000</v>
      </c>
      <c r="F43" s="25">
        <v>20000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20000</v>
      </c>
      <c r="Q43" s="26"/>
    </row>
    <row r="44" spans="1:17" ht="26.4">
      <c r="A44" s="15" t="s">
        <v>67</v>
      </c>
      <c r="B44" s="15" t="s">
        <v>68</v>
      </c>
      <c r="C44" s="17"/>
      <c r="D44" s="18" t="s">
        <v>69</v>
      </c>
      <c r="E44" s="19">
        <v>0</v>
      </c>
      <c r="F44" s="19">
        <v>0</v>
      </c>
      <c r="G44" s="19">
        <v>0</v>
      </c>
      <c r="H44" s="19">
        <v>-3630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2"/>
    </row>
    <row r="45" spans="1:17" ht="26.4">
      <c r="A45" s="21" t="s">
        <v>70</v>
      </c>
      <c r="B45" s="21" t="s">
        <v>71</v>
      </c>
      <c r="C45" s="22" t="s">
        <v>64</v>
      </c>
      <c r="D45" s="23" t="s">
        <v>72</v>
      </c>
      <c r="E45" s="24">
        <v>0</v>
      </c>
      <c r="F45" s="24">
        <v>0</v>
      </c>
      <c r="G45" s="24">
        <v>0</v>
      </c>
      <c r="H45" s="24">
        <v>-3630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12"/>
    </row>
    <row r="46" spans="1:17" ht="26.4">
      <c r="A46" s="15" t="s">
        <v>73</v>
      </c>
      <c r="B46" s="15" t="s">
        <v>74</v>
      </c>
      <c r="C46" s="17"/>
      <c r="D46" s="18" t="s">
        <v>75</v>
      </c>
      <c r="E46" s="19">
        <v>-368454.38</v>
      </c>
      <c r="F46" s="19">
        <v>-368454.38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-368454.38</v>
      </c>
      <c r="Q46" s="12"/>
    </row>
    <row r="47" spans="1:17" ht="39.6">
      <c r="A47" s="21" t="s">
        <v>76</v>
      </c>
      <c r="B47" s="21" t="s">
        <v>78</v>
      </c>
      <c r="C47" s="22" t="s">
        <v>77</v>
      </c>
      <c r="D47" s="23" t="s">
        <v>79</v>
      </c>
      <c r="E47" s="24">
        <v>-368454.38</v>
      </c>
      <c r="F47" s="24">
        <v>-368454.38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-368454.38</v>
      </c>
      <c r="Q47" s="12"/>
    </row>
    <row r="48" spans="1:17" s="7" customFormat="1" ht="39.6">
      <c r="A48" s="27"/>
      <c r="B48" s="27"/>
      <c r="C48" s="28"/>
      <c r="D48" s="25" t="s">
        <v>191</v>
      </c>
      <c r="E48" s="25">
        <f>-62100-8200+8300</f>
        <v>-62000</v>
      </c>
      <c r="F48" s="25">
        <f>-62100-8200+8300</f>
        <v>-62000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>E48+J48</f>
        <v>-62000</v>
      </c>
      <c r="Q48" s="26"/>
    </row>
    <row r="49" spans="1:17" s="7" customFormat="1" ht="39.6">
      <c r="A49" s="27"/>
      <c r="B49" s="27"/>
      <c r="C49" s="28"/>
      <c r="D49" s="25" t="s">
        <v>193</v>
      </c>
      <c r="E49" s="25">
        <v>-72141.5</v>
      </c>
      <c r="F49" s="25">
        <v>-72141.5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f>E49+J49</f>
        <v>-72141.5</v>
      </c>
      <c r="Q49" s="26"/>
    </row>
    <row r="50" spans="1:17" ht="13.8">
      <c r="A50" s="15" t="s">
        <v>80</v>
      </c>
      <c r="B50" s="15" t="s">
        <v>81</v>
      </c>
      <c r="C50" s="17"/>
      <c r="D50" s="18" t="s">
        <v>82</v>
      </c>
      <c r="E50" s="19">
        <v>-29588.639999999999</v>
      </c>
      <c r="F50" s="19">
        <v>-29588.639999999999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-29588.639999999999</v>
      </c>
      <c r="Q50" s="12"/>
    </row>
    <row r="51" spans="1:17" ht="39.6">
      <c r="A51" s="21" t="s">
        <v>83</v>
      </c>
      <c r="B51" s="21" t="s">
        <v>84</v>
      </c>
      <c r="C51" s="22" t="s">
        <v>77</v>
      </c>
      <c r="D51" s="23" t="s">
        <v>85</v>
      </c>
      <c r="E51" s="24">
        <v>-29588.639999999999</v>
      </c>
      <c r="F51" s="24">
        <v>-29588.639999999999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-29588.639999999999</v>
      </c>
      <c r="Q51" s="12"/>
    </row>
    <row r="52" spans="1:17" s="26" customFormat="1" ht="39.6">
      <c r="A52" s="27"/>
      <c r="B52" s="27"/>
      <c r="C52" s="28"/>
      <c r="D52" s="25" t="s">
        <v>191</v>
      </c>
      <c r="E52" s="25">
        <v>-8300</v>
      </c>
      <c r="F52" s="25">
        <v>-8300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>E52+J52</f>
        <v>-8300</v>
      </c>
    </row>
    <row r="53" spans="1:17" ht="13.8">
      <c r="A53" s="15" t="s">
        <v>194</v>
      </c>
      <c r="B53" s="15" t="s">
        <v>123</v>
      </c>
      <c r="C53" s="17"/>
      <c r="D53" s="18" t="s">
        <v>124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1142100</v>
      </c>
      <c r="K53" s="19">
        <v>0</v>
      </c>
      <c r="L53" s="19">
        <v>0</v>
      </c>
      <c r="M53" s="19">
        <v>0</v>
      </c>
      <c r="N53" s="19">
        <v>1142100</v>
      </c>
      <c r="O53" s="19">
        <v>1142100</v>
      </c>
      <c r="P53" s="19">
        <v>1142100</v>
      </c>
      <c r="Q53" s="12"/>
    </row>
    <row r="54" spans="1:17" ht="52.8">
      <c r="A54" s="21" t="s">
        <v>195</v>
      </c>
      <c r="B54" s="21" t="s">
        <v>196</v>
      </c>
      <c r="C54" s="22" t="s">
        <v>25</v>
      </c>
      <c r="D54" s="23" t="s">
        <v>197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1142100</v>
      </c>
      <c r="K54" s="24">
        <v>0</v>
      </c>
      <c r="L54" s="24">
        <v>0</v>
      </c>
      <c r="M54" s="24">
        <v>0</v>
      </c>
      <c r="N54" s="24">
        <v>1142100</v>
      </c>
      <c r="O54" s="24">
        <v>1142100</v>
      </c>
      <c r="P54" s="24">
        <v>1142100</v>
      </c>
      <c r="Q54" s="12"/>
    </row>
    <row r="55" spans="1:17" s="26" customFormat="1" ht="79.2">
      <c r="A55" s="27"/>
      <c r="B55" s="27"/>
      <c r="C55" s="28"/>
      <c r="D55" s="30" t="s">
        <v>198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1142100</v>
      </c>
      <c r="K55" s="25">
        <v>0</v>
      </c>
      <c r="L55" s="25">
        <v>0</v>
      </c>
      <c r="M55" s="25">
        <v>0</v>
      </c>
      <c r="N55" s="25">
        <v>1142100</v>
      </c>
      <c r="O55" s="25">
        <v>1142100</v>
      </c>
      <c r="P55" s="25">
        <v>1142100</v>
      </c>
      <c r="Q55" s="31"/>
    </row>
    <row r="56" spans="1:17" ht="26.4">
      <c r="A56" s="15" t="s">
        <v>86</v>
      </c>
      <c r="B56" s="15" t="s">
        <v>88</v>
      </c>
      <c r="C56" s="20" t="s">
        <v>87</v>
      </c>
      <c r="D56" s="18" t="s">
        <v>89</v>
      </c>
      <c r="E56" s="19">
        <v>35000</v>
      </c>
      <c r="F56" s="19">
        <v>0</v>
      </c>
      <c r="G56" s="19">
        <v>0</v>
      </c>
      <c r="H56" s="19">
        <v>0</v>
      </c>
      <c r="I56" s="19">
        <v>35000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35000</v>
      </c>
      <c r="Q56" s="12"/>
    </row>
    <row r="57" spans="1:17" ht="39.6">
      <c r="A57" s="15" t="s">
        <v>90</v>
      </c>
      <c r="B57" s="15" t="s">
        <v>92</v>
      </c>
      <c r="C57" s="20" t="s">
        <v>91</v>
      </c>
      <c r="D57" s="18" t="s">
        <v>93</v>
      </c>
      <c r="E57" s="19">
        <v>63610</v>
      </c>
      <c r="F57" s="19">
        <v>63610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63610</v>
      </c>
      <c r="Q57" s="12"/>
    </row>
    <row r="58" spans="1:17" ht="39.6">
      <c r="A58" s="15" t="s">
        <v>94</v>
      </c>
      <c r="B58" s="15" t="s">
        <v>95</v>
      </c>
      <c r="C58" s="20" t="s">
        <v>33</v>
      </c>
      <c r="D58" s="18" t="s">
        <v>96</v>
      </c>
      <c r="E58" s="19">
        <v>263958</v>
      </c>
      <c r="F58" s="19">
        <v>263958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263958</v>
      </c>
      <c r="Q58" s="12"/>
    </row>
    <row r="59" spans="1:17" ht="26.4">
      <c r="A59" s="15" t="s">
        <v>97</v>
      </c>
      <c r="B59" s="16"/>
      <c r="C59" s="17"/>
      <c r="D59" s="18" t="s">
        <v>98</v>
      </c>
      <c r="E59" s="19">
        <v>5681431.5199999996</v>
      </c>
      <c r="F59" s="19">
        <v>5681431.5199999996</v>
      </c>
      <c r="G59" s="19">
        <v>2507655</v>
      </c>
      <c r="H59" s="19">
        <v>82000</v>
      </c>
      <c r="I59" s="19">
        <v>0</v>
      </c>
      <c r="J59" s="19">
        <v>514800</v>
      </c>
      <c r="K59" s="19">
        <v>0</v>
      </c>
      <c r="L59" s="19">
        <v>0</v>
      </c>
      <c r="M59" s="19">
        <v>0</v>
      </c>
      <c r="N59" s="19">
        <v>514800</v>
      </c>
      <c r="O59" s="19">
        <v>514800</v>
      </c>
      <c r="P59" s="19">
        <v>6196231.5199999996</v>
      </c>
      <c r="Q59" s="12"/>
    </row>
    <row r="60" spans="1:17" s="7" customFormat="1" ht="39.6">
      <c r="A60" s="15" t="s">
        <v>99</v>
      </c>
      <c r="B60" s="16"/>
      <c r="C60" s="17"/>
      <c r="D60" s="18" t="s">
        <v>100</v>
      </c>
      <c r="E60" s="19">
        <v>5681431.5199999996</v>
      </c>
      <c r="F60" s="19">
        <v>5681431.5199999996</v>
      </c>
      <c r="G60" s="19">
        <v>2507655</v>
      </c>
      <c r="H60" s="19">
        <v>82000</v>
      </c>
      <c r="I60" s="19">
        <v>0</v>
      </c>
      <c r="J60" s="19">
        <v>514800</v>
      </c>
      <c r="K60" s="19">
        <v>0</v>
      </c>
      <c r="L60" s="19">
        <v>0</v>
      </c>
      <c r="M60" s="19">
        <v>0</v>
      </c>
      <c r="N60" s="19">
        <v>514800</v>
      </c>
      <c r="O60" s="19">
        <v>514800</v>
      </c>
      <c r="P60" s="19">
        <v>6196231.5199999996</v>
      </c>
      <c r="Q60" s="12"/>
    </row>
    <row r="61" spans="1:17" ht="13.8">
      <c r="A61" s="15" t="s">
        <v>101</v>
      </c>
      <c r="B61" s="15" t="s">
        <v>103</v>
      </c>
      <c r="C61" s="20" t="s">
        <v>102</v>
      </c>
      <c r="D61" s="18" t="s">
        <v>104</v>
      </c>
      <c r="E61" s="19">
        <v>627830</v>
      </c>
      <c r="F61" s="19">
        <v>627830</v>
      </c>
      <c r="G61" s="19">
        <v>326110</v>
      </c>
      <c r="H61" s="19">
        <v>82000</v>
      </c>
      <c r="I61" s="19">
        <v>0</v>
      </c>
      <c r="J61" s="19">
        <v>10000</v>
      </c>
      <c r="K61" s="19">
        <v>0</v>
      </c>
      <c r="L61" s="19">
        <v>0</v>
      </c>
      <c r="M61" s="19">
        <v>0</v>
      </c>
      <c r="N61" s="19">
        <v>10000</v>
      </c>
      <c r="O61" s="19">
        <v>10000</v>
      </c>
      <c r="P61" s="19">
        <v>637830</v>
      </c>
      <c r="Q61" s="12"/>
    </row>
    <row r="62" spans="1:17" s="7" customFormat="1" ht="26.4">
      <c r="A62" s="27"/>
      <c r="B62" s="27"/>
      <c r="C62" s="28"/>
      <c r="D62" s="25" t="s">
        <v>190</v>
      </c>
      <c r="E62" s="25">
        <f>214230+26000</f>
        <v>240230</v>
      </c>
      <c r="F62" s="25">
        <f>214230+26000</f>
        <v>240230</v>
      </c>
      <c r="G62" s="25">
        <f>46910+17200</f>
        <v>64110</v>
      </c>
      <c r="H62" s="25">
        <v>82000</v>
      </c>
      <c r="I62" s="25">
        <v>0</v>
      </c>
      <c r="J62" s="25">
        <v>10000</v>
      </c>
      <c r="K62" s="25"/>
      <c r="L62" s="25"/>
      <c r="M62" s="25"/>
      <c r="N62" s="25">
        <v>10000</v>
      </c>
      <c r="O62" s="25">
        <v>10000</v>
      </c>
      <c r="P62" s="25">
        <f>E62+J62</f>
        <v>250230</v>
      </c>
      <c r="Q62" s="26"/>
    </row>
    <row r="63" spans="1:17" ht="79.2">
      <c r="A63" s="15" t="s">
        <v>105</v>
      </c>
      <c r="B63" s="15" t="s">
        <v>57</v>
      </c>
      <c r="C63" s="20" t="s">
        <v>106</v>
      </c>
      <c r="D63" s="18" t="s">
        <v>107</v>
      </c>
      <c r="E63" s="19">
        <v>4637001.5199999996</v>
      </c>
      <c r="F63" s="19">
        <v>4637001.5199999996</v>
      </c>
      <c r="G63" s="19">
        <v>1840075</v>
      </c>
      <c r="H63" s="19">
        <v>0</v>
      </c>
      <c r="I63" s="19">
        <v>0</v>
      </c>
      <c r="J63" s="19">
        <v>463800</v>
      </c>
      <c r="K63" s="19">
        <v>0</v>
      </c>
      <c r="L63" s="19">
        <v>0</v>
      </c>
      <c r="M63" s="19">
        <v>0</v>
      </c>
      <c r="N63" s="19">
        <v>463800</v>
      </c>
      <c r="O63" s="19">
        <v>463800</v>
      </c>
      <c r="P63" s="19">
        <v>5100801.5199999996</v>
      </c>
      <c r="Q63" s="12"/>
    </row>
    <row r="64" spans="1:17" ht="66">
      <c r="A64" s="27"/>
      <c r="B64" s="27"/>
      <c r="C64" s="28"/>
      <c r="D64" s="30" t="s">
        <v>200</v>
      </c>
      <c r="E64" s="25">
        <f>346900-115600</f>
        <v>231300</v>
      </c>
      <c r="F64" s="25">
        <f>346900-115600</f>
        <v>231300</v>
      </c>
      <c r="G64" s="25">
        <f>270582-82987</f>
        <v>187595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>E64+J64</f>
        <v>231300</v>
      </c>
      <c r="Q64" s="26"/>
    </row>
    <row r="65" spans="1:17" s="26" customFormat="1" ht="85.8" customHeight="1">
      <c r="A65" s="27"/>
      <c r="B65" s="27"/>
      <c r="C65" s="28"/>
      <c r="D65" s="30" t="s">
        <v>204</v>
      </c>
      <c r="E65" s="25">
        <v>507800</v>
      </c>
      <c r="F65" s="25">
        <v>507800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f>E65+J65</f>
        <v>507800</v>
      </c>
    </row>
    <row r="66" spans="1:17" s="26" customFormat="1" ht="55.2" customHeight="1">
      <c r="A66" s="27"/>
      <c r="B66" s="27"/>
      <c r="C66" s="28"/>
      <c r="D66" s="30" t="s">
        <v>199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281900</v>
      </c>
      <c r="K66" s="25">
        <v>0</v>
      </c>
      <c r="L66" s="25">
        <v>0</v>
      </c>
      <c r="M66" s="25">
        <v>0</v>
      </c>
      <c r="N66" s="25">
        <v>281900</v>
      </c>
      <c r="O66" s="25">
        <v>281900</v>
      </c>
      <c r="P66" s="25">
        <f>E66+J66</f>
        <v>281900</v>
      </c>
    </row>
    <row r="67" spans="1:17" s="32" customFormat="1" ht="79.2">
      <c r="A67" s="27"/>
      <c r="B67" s="27"/>
      <c r="C67" s="28"/>
      <c r="D67" s="33" t="s">
        <v>202</v>
      </c>
      <c r="E67" s="25">
        <v>920100</v>
      </c>
      <c r="F67" s="25">
        <v>920100</v>
      </c>
      <c r="G67" s="25">
        <v>754180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f>E67+J67</f>
        <v>920100</v>
      </c>
    </row>
    <row r="68" spans="1:17" s="26" customFormat="1" ht="26.4">
      <c r="A68" s="27"/>
      <c r="B68" s="27"/>
      <c r="C68" s="28"/>
      <c r="D68" s="25" t="s">
        <v>190</v>
      </c>
      <c r="E68" s="25">
        <f>261600+438500+470300</f>
        <v>1170400</v>
      </c>
      <c r="F68" s="25">
        <f>261600+438500+470300</f>
        <v>1170400</v>
      </c>
      <c r="G68" s="25">
        <f>150000+206500</f>
        <v>356500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f>E68+J68</f>
        <v>1170400</v>
      </c>
    </row>
    <row r="69" spans="1:17" ht="39.6">
      <c r="A69" s="15" t="s">
        <v>108</v>
      </c>
      <c r="B69" s="15" t="s">
        <v>110</v>
      </c>
      <c r="C69" s="20" t="s">
        <v>109</v>
      </c>
      <c r="D69" s="18" t="s">
        <v>111</v>
      </c>
      <c r="E69" s="19">
        <v>255000</v>
      </c>
      <c r="F69" s="19">
        <v>255000</v>
      </c>
      <c r="G69" s="19">
        <v>209000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255000</v>
      </c>
      <c r="Q69" s="12"/>
    </row>
    <row r="70" spans="1:17" ht="26.4">
      <c r="A70" s="15" t="s">
        <v>112</v>
      </c>
      <c r="B70" s="15" t="s">
        <v>114</v>
      </c>
      <c r="C70" s="20" t="s">
        <v>113</v>
      </c>
      <c r="D70" s="18" t="s">
        <v>115</v>
      </c>
      <c r="E70" s="19">
        <v>15600</v>
      </c>
      <c r="F70" s="19">
        <v>15600</v>
      </c>
      <c r="G70" s="19">
        <v>12800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15600</v>
      </c>
      <c r="Q70" s="12"/>
    </row>
    <row r="71" spans="1:17" ht="39.6">
      <c r="A71" s="15"/>
      <c r="B71" s="15"/>
      <c r="C71" s="20"/>
      <c r="D71" s="29" t="s">
        <v>192</v>
      </c>
      <c r="E71" s="25">
        <v>15600</v>
      </c>
      <c r="F71" s="25">
        <v>15600</v>
      </c>
      <c r="G71" s="25">
        <v>12800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15600</v>
      </c>
      <c r="Q71" s="26"/>
    </row>
    <row r="72" spans="1:17" ht="26.4">
      <c r="A72" s="15" t="s">
        <v>116</v>
      </c>
      <c r="B72" s="15" t="s">
        <v>117</v>
      </c>
      <c r="C72" s="17"/>
      <c r="D72" s="18" t="s">
        <v>118</v>
      </c>
      <c r="E72" s="19">
        <v>146000</v>
      </c>
      <c r="F72" s="19">
        <v>146000</v>
      </c>
      <c r="G72" s="19">
        <v>119670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146000</v>
      </c>
      <c r="Q72" s="12"/>
    </row>
    <row r="73" spans="1:17" ht="26.4">
      <c r="A73" s="21" t="s">
        <v>119</v>
      </c>
      <c r="B73" s="21" t="s">
        <v>120</v>
      </c>
      <c r="C73" s="22" t="s">
        <v>113</v>
      </c>
      <c r="D73" s="23" t="s">
        <v>121</v>
      </c>
      <c r="E73" s="24">
        <v>146000</v>
      </c>
      <c r="F73" s="24">
        <v>146000</v>
      </c>
      <c r="G73" s="24">
        <v>119670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146000</v>
      </c>
      <c r="Q73" s="12"/>
    </row>
    <row r="74" spans="1:17" ht="13.8">
      <c r="A74" s="15" t="s">
        <v>122</v>
      </c>
      <c r="B74" s="15" t="s">
        <v>123</v>
      </c>
      <c r="C74" s="17"/>
      <c r="D74" s="18" t="s">
        <v>124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41000</v>
      </c>
      <c r="K74" s="19">
        <v>0</v>
      </c>
      <c r="L74" s="19">
        <v>0</v>
      </c>
      <c r="M74" s="19">
        <v>0</v>
      </c>
      <c r="N74" s="19">
        <v>41000</v>
      </c>
      <c r="O74" s="19">
        <v>41000</v>
      </c>
      <c r="P74" s="19">
        <v>41000</v>
      </c>
      <c r="Q74" s="12"/>
    </row>
    <row r="75" spans="1:17" ht="39.6">
      <c r="A75" s="21" t="s">
        <v>125</v>
      </c>
      <c r="B75" s="21" t="s">
        <v>126</v>
      </c>
      <c r="C75" s="22" t="s">
        <v>25</v>
      </c>
      <c r="D75" s="23" t="s">
        <v>127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41000</v>
      </c>
      <c r="K75" s="24">
        <v>0</v>
      </c>
      <c r="L75" s="24">
        <v>0</v>
      </c>
      <c r="M75" s="24">
        <v>0</v>
      </c>
      <c r="N75" s="24">
        <v>41000</v>
      </c>
      <c r="O75" s="24">
        <v>41000</v>
      </c>
      <c r="P75" s="24">
        <v>41000</v>
      </c>
      <c r="Q75" s="12"/>
    </row>
    <row r="76" spans="1:17" ht="13.8">
      <c r="A76" s="15" t="s">
        <v>128</v>
      </c>
      <c r="B76" s="16"/>
      <c r="C76" s="17"/>
      <c r="D76" s="18" t="s">
        <v>129</v>
      </c>
      <c r="E76" s="19">
        <v>398050</v>
      </c>
      <c r="F76" s="19">
        <v>398050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398050</v>
      </c>
      <c r="Q76" s="12"/>
    </row>
    <row r="77" spans="1:17" ht="26.4">
      <c r="A77" s="15" t="s">
        <v>130</v>
      </c>
      <c r="B77" s="16"/>
      <c r="C77" s="17"/>
      <c r="D77" s="18" t="s">
        <v>131</v>
      </c>
      <c r="E77" s="19">
        <v>398050</v>
      </c>
      <c r="F77" s="19">
        <v>398050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398050</v>
      </c>
      <c r="Q77" s="12"/>
    </row>
    <row r="78" spans="1:17" ht="66">
      <c r="A78" s="15" t="s">
        <v>132</v>
      </c>
      <c r="B78" s="15" t="s">
        <v>133</v>
      </c>
      <c r="C78" s="17"/>
      <c r="D78" s="18" t="s">
        <v>134</v>
      </c>
      <c r="E78" s="19">
        <v>82000</v>
      </c>
      <c r="F78" s="19">
        <v>82000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82000</v>
      </c>
      <c r="Q78" s="12"/>
    </row>
    <row r="79" spans="1:17" ht="26.4">
      <c r="A79" s="21" t="s">
        <v>135</v>
      </c>
      <c r="B79" s="21" t="s">
        <v>137</v>
      </c>
      <c r="C79" s="22" t="s">
        <v>136</v>
      </c>
      <c r="D79" s="23" t="s">
        <v>138</v>
      </c>
      <c r="E79" s="24">
        <v>2000</v>
      </c>
      <c r="F79" s="24">
        <v>2000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2000</v>
      </c>
      <c r="Q79" s="12"/>
    </row>
    <row r="80" spans="1:17" s="7" customFormat="1" ht="39.6">
      <c r="A80" s="21"/>
      <c r="B80" s="21"/>
      <c r="C80" s="22"/>
      <c r="D80" s="29" t="s">
        <v>192</v>
      </c>
      <c r="E80" s="25">
        <v>2000</v>
      </c>
      <c r="F80" s="25">
        <v>2000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2000</v>
      </c>
      <c r="Q80" s="13"/>
    </row>
    <row r="81" spans="1:17" ht="39.6">
      <c r="A81" s="21" t="s">
        <v>139</v>
      </c>
      <c r="B81" s="21" t="s">
        <v>140</v>
      </c>
      <c r="C81" s="22" t="s">
        <v>136</v>
      </c>
      <c r="D81" s="23" t="s">
        <v>141</v>
      </c>
      <c r="E81" s="24">
        <v>80000</v>
      </c>
      <c r="F81" s="24">
        <v>80000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80000</v>
      </c>
      <c r="Q81" s="12"/>
    </row>
    <row r="82" spans="1:17" s="7" customFormat="1" ht="26.4">
      <c r="A82" s="27"/>
      <c r="B82" s="27"/>
      <c r="C82" s="28"/>
      <c r="D82" s="25" t="s">
        <v>190</v>
      </c>
      <c r="E82" s="25">
        <v>80000</v>
      </c>
      <c r="F82" s="25">
        <v>80000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80000</v>
      </c>
      <c r="Q82" s="13"/>
    </row>
    <row r="83" spans="1:17" ht="79.2">
      <c r="A83" s="15" t="s">
        <v>142</v>
      </c>
      <c r="B83" s="15" t="s">
        <v>143</v>
      </c>
      <c r="C83" s="20" t="s">
        <v>103</v>
      </c>
      <c r="D83" s="18" t="s">
        <v>144</v>
      </c>
      <c r="E83" s="19">
        <v>26050</v>
      </c>
      <c r="F83" s="19">
        <v>26050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26050</v>
      </c>
      <c r="Q83" s="12"/>
    </row>
    <row r="84" spans="1:17" ht="39.6">
      <c r="A84" s="27"/>
      <c r="B84" s="27"/>
      <c r="C84" s="28"/>
      <c r="D84" s="29" t="s">
        <v>192</v>
      </c>
      <c r="E84" s="25">
        <v>5000</v>
      </c>
      <c r="F84" s="25">
        <v>5000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5000</v>
      </c>
      <c r="Q84" s="13"/>
    </row>
    <row r="85" spans="1:17" s="26" customFormat="1" ht="39.6">
      <c r="A85" s="27"/>
      <c r="B85" s="27"/>
      <c r="C85" s="28"/>
      <c r="D85" s="25" t="s">
        <v>191</v>
      </c>
      <c r="E85" s="25">
        <v>21050</v>
      </c>
      <c r="F85" s="25">
        <v>21050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f>E85+J85</f>
        <v>21050</v>
      </c>
    </row>
    <row r="86" spans="1:17" ht="13.8">
      <c r="A86" s="15" t="s">
        <v>145</v>
      </c>
      <c r="B86" s="15" t="s">
        <v>146</v>
      </c>
      <c r="C86" s="17"/>
      <c r="D86" s="18" t="s">
        <v>147</v>
      </c>
      <c r="E86" s="19">
        <v>290000</v>
      </c>
      <c r="F86" s="19">
        <v>290000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290000</v>
      </c>
      <c r="Q86" s="12"/>
    </row>
    <row r="87" spans="1:17" ht="26.4">
      <c r="A87" s="21" t="s">
        <v>148</v>
      </c>
      <c r="B87" s="21" t="s">
        <v>149</v>
      </c>
      <c r="C87" s="22" t="s">
        <v>110</v>
      </c>
      <c r="D87" s="23" t="s">
        <v>150</v>
      </c>
      <c r="E87" s="24">
        <v>290000</v>
      </c>
      <c r="F87" s="24">
        <v>290000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290000</v>
      </c>
      <c r="Q87" s="12"/>
    </row>
    <row r="88" spans="1:17" ht="26.4">
      <c r="A88" s="15" t="s">
        <v>151</v>
      </c>
      <c r="B88" s="16"/>
      <c r="C88" s="17"/>
      <c r="D88" s="18" t="s">
        <v>152</v>
      </c>
      <c r="E88" s="19">
        <v>406600</v>
      </c>
      <c r="F88" s="19">
        <v>406600</v>
      </c>
      <c r="G88" s="19">
        <v>277350</v>
      </c>
      <c r="H88" s="19">
        <v>-12000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406600</v>
      </c>
      <c r="Q88" s="12"/>
    </row>
    <row r="89" spans="1:17" ht="13.8">
      <c r="A89" s="15" t="s">
        <v>153</v>
      </c>
      <c r="B89" s="16"/>
      <c r="C89" s="17"/>
      <c r="D89" s="18" t="s">
        <v>154</v>
      </c>
      <c r="E89" s="19">
        <v>406600</v>
      </c>
      <c r="F89" s="19">
        <v>406600</v>
      </c>
      <c r="G89" s="19">
        <v>277350</v>
      </c>
      <c r="H89" s="19">
        <v>-12000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406600</v>
      </c>
      <c r="Q89" s="12"/>
    </row>
    <row r="90" spans="1:17" ht="52.8">
      <c r="A90" s="15" t="s">
        <v>155</v>
      </c>
      <c r="B90" s="15" t="s">
        <v>156</v>
      </c>
      <c r="C90" s="20" t="s">
        <v>109</v>
      </c>
      <c r="D90" s="18" t="s">
        <v>157</v>
      </c>
      <c r="E90" s="19">
        <v>0</v>
      </c>
      <c r="F90" s="19">
        <v>0</v>
      </c>
      <c r="G90" s="19">
        <v>26000</v>
      </c>
      <c r="H90" s="19">
        <v>-32000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2"/>
    </row>
    <row r="91" spans="1:17" ht="13.8">
      <c r="A91" s="15" t="s">
        <v>158</v>
      </c>
      <c r="B91" s="15" t="s">
        <v>160</v>
      </c>
      <c r="C91" s="20" t="s">
        <v>159</v>
      </c>
      <c r="D91" s="18" t="s">
        <v>161</v>
      </c>
      <c r="E91" s="19">
        <v>48600</v>
      </c>
      <c r="F91" s="19">
        <v>48600</v>
      </c>
      <c r="G91" s="19">
        <v>-15650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48600</v>
      </c>
      <c r="Q91" s="12"/>
    </row>
    <row r="92" spans="1:17" s="26" customFormat="1" ht="26.4">
      <c r="A92" s="27"/>
      <c r="B92" s="27"/>
      <c r="C92" s="28"/>
      <c r="D92" s="25" t="s">
        <v>190</v>
      </c>
      <c r="E92" s="25">
        <v>108600</v>
      </c>
      <c r="F92" s="25">
        <v>108600</v>
      </c>
      <c r="G92" s="25">
        <v>86750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f>E92+J92</f>
        <v>108600</v>
      </c>
      <c r="Q92" s="13"/>
    </row>
    <row r="93" spans="1:17" ht="39.6">
      <c r="A93" s="15" t="s">
        <v>162</v>
      </c>
      <c r="B93" s="15" t="s">
        <v>164</v>
      </c>
      <c r="C93" s="20" t="s">
        <v>163</v>
      </c>
      <c r="D93" s="18" t="s">
        <v>165</v>
      </c>
      <c r="E93" s="19">
        <v>298000</v>
      </c>
      <c r="F93" s="19">
        <v>298000</v>
      </c>
      <c r="G93" s="19">
        <v>217800</v>
      </c>
      <c r="H93" s="19">
        <v>20000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298000</v>
      </c>
      <c r="Q93" s="12"/>
    </row>
    <row r="94" spans="1:17" s="26" customFormat="1" ht="26.4">
      <c r="A94" s="27"/>
      <c r="B94" s="27"/>
      <c r="C94" s="28"/>
      <c r="D94" s="25" t="s">
        <v>190</v>
      </c>
      <c r="E94" s="25">
        <f>40000+258000</f>
        <v>298000</v>
      </c>
      <c r="F94" s="25">
        <f>40000+258000</f>
        <v>298000</v>
      </c>
      <c r="G94" s="25">
        <f>16350+201450</f>
        <v>217800</v>
      </c>
      <c r="H94" s="25">
        <v>20000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f>E94+J94</f>
        <v>298000</v>
      </c>
      <c r="Q94" s="13"/>
    </row>
    <row r="95" spans="1:17" ht="26.4">
      <c r="A95" s="15" t="s">
        <v>166</v>
      </c>
      <c r="B95" s="15" t="s">
        <v>167</v>
      </c>
      <c r="C95" s="17"/>
      <c r="D95" s="18" t="s">
        <v>168</v>
      </c>
      <c r="E95" s="19">
        <v>60000</v>
      </c>
      <c r="F95" s="19">
        <v>60000</v>
      </c>
      <c r="G95" s="19">
        <v>49200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60000</v>
      </c>
      <c r="Q95" s="12"/>
    </row>
    <row r="96" spans="1:17" ht="26.4">
      <c r="A96" s="21" t="s">
        <v>169</v>
      </c>
      <c r="B96" s="21" t="s">
        <v>171</v>
      </c>
      <c r="C96" s="22" t="s">
        <v>170</v>
      </c>
      <c r="D96" s="23" t="s">
        <v>172</v>
      </c>
      <c r="E96" s="24">
        <v>60000</v>
      </c>
      <c r="F96" s="24">
        <v>60000</v>
      </c>
      <c r="G96" s="24">
        <v>49200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60000</v>
      </c>
    </row>
    <row r="97" spans="1:16" ht="26.4">
      <c r="A97" s="15" t="s">
        <v>173</v>
      </c>
      <c r="B97" s="16"/>
      <c r="C97" s="17"/>
      <c r="D97" s="18" t="s">
        <v>174</v>
      </c>
      <c r="E97" s="19">
        <v>0</v>
      </c>
      <c r="F97" s="19">
        <v>-1183000</v>
      </c>
      <c r="G97" s="19">
        <v>0</v>
      </c>
      <c r="H97" s="19">
        <v>0</v>
      </c>
      <c r="I97" s="19">
        <v>1183000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1:16" ht="26.4">
      <c r="A98" s="15" t="s">
        <v>175</v>
      </c>
      <c r="B98" s="16"/>
      <c r="C98" s="17"/>
      <c r="D98" s="18" t="s">
        <v>174</v>
      </c>
      <c r="E98" s="19">
        <v>0</v>
      </c>
      <c r="F98" s="19">
        <v>-1183000</v>
      </c>
      <c r="G98" s="19">
        <v>0</v>
      </c>
      <c r="H98" s="19">
        <v>0</v>
      </c>
      <c r="I98" s="19">
        <v>1183000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1:16" ht="79.2">
      <c r="A99" s="15" t="s">
        <v>176</v>
      </c>
      <c r="B99" s="15" t="s">
        <v>177</v>
      </c>
      <c r="C99" s="20" t="s">
        <v>33</v>
      </c>
      <c r="D99" s="18" t="s">
        <v>178</v>
      </c>
      <c r="E99" s="19">
        <v>0</v>
      </c>
      <c r="F99" s="19">
        <v>-1183000</v>
      </c>
      <c r="G99" s="19">
        <v>0</v>
      </c>
      <c r="H99" s="19">
        <v>0</v>
      </c>
      <c r="I99" s="19">
        <v>1183000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</row>
    <row r="100" spans="1:16">
      <c r="A100" s="16"/>
      <c r="B100" s="15" t="s">
        <v>179</v>
      </c>
      <c r="C100" s="17"/>
      <c r="D100" s="19" t="s">
        <v>5</v>
      </c>
      <c r="E100" s="19">
        <v>7813025.7400000002</v>
      </c>
      <c r="F100" s="19">
        <v>6355025.7400000002</v>
      </c>
      <c r="G100" s="19">
        <v>2803005</v>
      </c>
      <c r="H100" s="19">
        <v>66370</v>
      </c>
      <c r="I100" s="19">
        <v>1458000</v>
      </c>
      <c r="J100" s="19">
        <v>2791900</v>
      </c>
      <c r="K100" s="19">
        <v>0</v>
      </c>
      <c r="L100" s="19">
        <v>0</v>
      </c>
      <c r="M100" s="19">
        <v>0</v>
      </c>
      <c r="N100" s="19">
        <v>2791900</v>
      </c>
      <c r="O100" s="19">
        <v>2791900</v>
      </c>
      <c r="P100" s="19">
        <v>10604925.74</v>
      </c>
    </row>
    <row r="101" spans="1:16" s="13" customFormat="1">
      <c r="A101" s="10"/>
      <c r="B101" s="9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s="13" customFormat="1">
      <c r="A102" s="10"/>
      <c r="B102" s="9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s="13" customFormat="1">
      <c r="A103" s="10"/>
      <c r="B103" s="9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>
      <c r="B104" s="5" t="s">
        <v>180</v>
      </c>
      <c r="I104" s="5" t="s">
        <v>188</v>
      </c>
      <c r="P104" s="4"/>
    </row>
    <row r="107" spans="1:16">
      <c r="A107" s="6"/>
    </row>
    <row r="108" spans="1:16">
      <c r="A108" s="6"/>
    </row>
    <row r="109" spans="1:16">
      <c r="A109" s="6"/>
    </row>
    <row r="110" spans="1:16">
      <c r="A110" s="6"/>
    </row>
  </sheetData>
  <mergeCells count="23">
    <mergeCell ref="A5:P5"/>
    <mergeCell ref="A6:P6"/>
    <mergeCell ref="A7:P7"/>
    <mergeCell ref="O11:O12"/>
    <mergeCell ref="P9:P12"/>
    <mergeCell ref="G11:G12"/>
    <mergeCell ref="H11:H12"/>
    <mergeCell ref="I10:I12"/>
    <mergeCell ref="J9:O9"/>
    <mergeCell ref="J10:J12"/>
    <mergeCell ref="K10:K12"/>
    <mergeCell ref="L10:M10"/>
    <mergeCell ref="L11:L12"/>
    <mergeCell ref="M11:M12"/>
    <mergeCell ref="N10:N12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.39370078740157483" bottom="0.19685039370078741" header="0" footer="0"/>
  <pageSetup paperSize="9" scale="7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2018-05-24T06:50:40Z</cp:lastPrinted>
  <dcterms:created xsi:type="dcterms:W3CDTF">2018-05-23T10:18:18Z</dcterms:created>
  <dcterms:modified xsi:type="dcterms:W3CDTF">2018-05-24T08:10:01Z</dcterms:modified>
</cp:coreProperties>
</file>