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2017" sheetId="1" r:id="rId1"/>
    <sheet name="Лист1" sheetId="2" r:id="rId2"/>
  </sheets>
  <definedNames>
    <definedName name="_xlnm.Print_Titles" localSheetId="0">'2017'!$1:$3</definedName>
  </definedNames>
  <calcPr fullCalcOnLoad="1"/>
</workbook>
</file>

<file path=xl/sharedStrings.xml><?xml version="1.0" encoding="utf-8"?>
<sst xmlns="http://schemas.openxmlformats.org/spreadsheetml/2006/main" count="259" uniqueCount="237">
  <si>
    <t>Найменування показника</t>
  </si>
  <si>
    <t>ВИДАТКИ</t>
  </si>
  <si>
    <t>010000</t>
  </si>
  <si>
    <t>070000</t>
  </si>
  <si>
    <t>080000</t>
  </si>
  <si>
    <t>090000</t>
  </si>
  <si>
    <t>090405</t>
  </si>
  <si>
    <t>091204</t>
  </si>
  <si>
    <t>110000</t>
  </si>
  <si>
    <t>130000</t>
  </si>
  <si>
    <t>150000</t>
  </si>
  <si>
    <t>150101</t>
  </si>
  <si>
    <t>170000</t>
  </si>
  <si>
    <t>250000</t>
  </si>
  <si>
    <t>010116</t>
  </si>
  <si>
    <t>170102</t>
  </si>
  <si>
    <t>090302</t>
  </si>
  <si>
    <t>090303</t>
  </si>
  <si>
    <t>090304</t>
  </si>
  <si>
    <t>090305</t>
  </si>
  <si>
    <t>090416</t>
  </si>
  <si>
    <t>091103</t>
  </si>
  <si>
    <t>091209</t>
  </si>
  <si>
    <t>091300</t>
  </si>
  <si>
    <t>110201</t>
  </si>
  <si>
    <t>110204</t>
  </si>
  <si>
    <t>110502</t>
  </si>
  <si>
    <t>130102</t>
  </si>
  <si>
    <t>130203</t>
  </si>
  <si>
    <t>250102</t>
  </si>
  <si>
    <t>250404</t>
  </si>
  <si>
    <t>Інші видатки на соціальний захист ветеранів війни та праці</t>
  </si>
  <si>
    <t>Резервний фонд</t>
  </si>
  <si>
    <t>Загальний фонд</t>
  </si>
  <si>
    <t>Всього</t>
  </si>
  <si>
    <t>090401</t>
  </si>
  <si>
    <t>180000</t>
  </si>
  <si>
    <t>170302</t>
  </si>
  <si>
    <t>090306</t>
  </si>
  <si>
    <t>Видатки на запобігання та ліквідацію надзвичайних ситуацій та наслідків стихійного лиха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</si>
  <si>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</si>
  <si>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</si>
  <si>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</si>
  <si>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</si>
  <si>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</si>
  <si>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</si>
  <si>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</si>
  <si>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</si>
  <si>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>091101</t>
  </si>
  <si>
    <t>090412</t>
  </si>
  <si>
    <t>Інші видатки на соціальний захист населення</t>
  </si>
  <si>
    <t>Інші субвенції</t>
  </si>
  <si>
    <t>091102</t>
  </si>
  <si>
    <t>090210</t>
  </si>
  <si>
    <t>090211</t>
  </si>
  <si>
    <t>250380</t>
  </si>
  <si>
    <t>090307</t>
  </si>
  <si>
    <t>180410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</si>
  <si>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</si>
  <si>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090214</t>
  </si>
  <si>
    <t>090308</t>
  </si>
  <si>
    <t>090406</t>
  </si>
  <si>
    <t>090215</t>
  </si>
  <si>
    <t>090216</t>
  </si>
  <si>
    <t>130204</t>
  </si>
  <si>
    <t>091205</t>
  </si>
  <si>
    <t>110205</t>
  </si>
  <si>
    <t>091108</t>
  </si>
  <si>
    <t>Компенсаційні виплати на пільговий проїзд автомобільним транспортом окремим категоріям громадян</t>
  </si>
  <si>
    <t>Річний розпис Кіровоградський район</t>
  </si>
  <si>
    <t>на 2015 р.</t>
  </si>
  <si>
    <t>Кіровоградський р-н</t>
  </si>
  <si>
    <t>Код</t>
  </si>
  <si>
    <t>Загальний 
фонд</t>
  </si>
  <si>
    <t>Спеціальний 
фонд</t>
  </si>
  <si>
    <t>Разом</t>
  </si>
  <si>
    <t>070201</t>
  </si>
  <si>
    <t>070303</t>
  </si>
  <si>
    <t>070401</t>
  </si>
  <si>
    <t>070802</t>
  </si>
  <si>
    <t>070804</t>
  </si>
  <si>
    <t>070805</t>
  </si>
  <si>
    <t>070808</t>
  </si>
  <si>
    <t>080101</t>
  </si>
  <si>
    <t>080800</t>
  </si>
  <si>
    <t>090407</t>
  </si>
  <si>
    <t>090413</t>
  </si>
  <si>
    <t xml:space="preserve"> </t>
  </si>
  <si>
    <t>Т.Лукашенко</t>
  </si>
  <si>
    <t>Організація та проведення громадських робіт</t>
  </si>
  <si>
    <t>Реверсна дотація</t>
  </si>
  <si>
    <t>Н. ВІТЮК</t>
  </si>
  <si>
    <t>Проведення місцевих виборів</t>
  </si>
  <si>
    <t>Затверджено на 2017 рік</t>
  </si>
  <si>
    <t>Виконано за січень - березень 2017 року</t>
  </si>
  <si>
    <t>01</t>
  </si>
  <si>
    <t>Апарат місцевої ради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</si>
  <si>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</si>
  <si>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</si>
  <si>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0117500</t>
  </si>
  <si>
    <t>Інші заходи, пов`язані з економічною діяльністю</t>
  </si>
  <si>
    <t>0118021</t>
  </si>
  <si>
    <t>0118600</t>
  </si>
  <si>
    <t>Інші видатки</t>
  </si>
  <si>
    <t>03</t>
  </si>
  <si>
    <t>Державна адміністрація</t>
  </si>
  <si>
    <t>0312010</t>
  </si>
  <si>
    <t>Багатопрофільна стаціонарна медична допомога населенню</t>
  </si>
  <si>
    <t>0312180</t>
  </si>
  <si>
    <t>Первинна медична допомога населенню</t>
  </si>
  <si>
    <t>0312214</t>
  </si>
  <si>
    <t>Забезпечення централізованих заходів з лікування хворих на цукровий та нецукровий діабет</t>
  </si>
  <si>
    <t>0313104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</si>
  <si>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</si>
  <si>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0313112</t>
  </si>
  <si>
    <t>Заходи державної політики з питань дітей та їх соціального захисту</t>
  </si>
  <si>
    <t>0313131</t>
  </si>
  <si>
    <t>Центри соціальних служб для сім`ї, дітей та молоді</t>
  </si>
  <si>
    <t>0313132</t>
  </si>
  <si>
    <t>Програми і заходи центрів соціальних служб для сім`ї, дітей та молоді</t>
  </si>
  <si>
    <t>0313202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</si>
  <si>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</si>
  <si>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0315032</t>
  </si>
  <si>
    <t>Фінансова підтримка дитячо-юнацьких спортивних шкіл фізкультурно-спортивних товариств</t>
  </si>
  <si>
    <t>0315053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</si>
  <si>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</si>
  <si>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0317212</t>
  </si>
  <si>
    <t>Підтримка періодичних видань (газет та журналів)</t>
  </si>
  <si>
    <t>0317810</t>
  </si>
  <si>
    <t>0318021</t>
  </si>
  <si>
    <t>0318370</t>
  </si>
  <si>
    <t>0318600</t>
  </si>
  <si>
    <t>10</t>
  </si>
  <si>
    <t>Відділ освіти, молоді та спорту Кіровоградської РДА</t>
  </si>
  <si>
    <t>1011010</t>
  </si>
  <si>
    <t>Дошкільна освіта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</si>
  <si>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</si>
  <si>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</si>
  <si>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</si>
  <si>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</si>
  <si>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</si>
  <si>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</si>
  <si>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</si>
  <si>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</si>
  <si>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</si>
  <si>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</si>
  <si>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</si>
  <si>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</si>
  <si>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1013143</t>
  </si>
  <si>
    <t>Інші заходи та заклади молодіжної політики</t>
  </si>
  <si>
    <t>1015011</t>
  </si>
  <si>
    <t>Проведення спортивної роботи в регіоні</t>
  </si>
  <si>
    <t>15</t>
  </si>
  <si>
    <t>Управління соціального захисту населення Кіровоградської районної державної адміністрації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</si>
  <si>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</si>
  <si>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</si>
  <si>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</si>
  <si>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</si>
  <si>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</si>
  <si>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</si>
  <si>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</si>
  <si>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</si>
  <si>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</si>
  <si>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</si>
  <si>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</si>
  <si>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</si>
  <si>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</si>
  <si>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</si>
  <si>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</si>
  <si>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</si>
  <si>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</si>
  <si>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</si>
  <si>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</si>
  <si>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</si>
  <si>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</si>
  <si>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</si>
  <si>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</si>
  <si>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</si>
  <si>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</si>
  <si>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1513034</t>
  </si>
  <si>
    <t>Надання пільг окремим категоріям громадян з послуг зв`язку</t>
  </si>
  <si>
    <t>1513035</t>
  </si>
  <si>
    <t>1513037</t>
  </si>
  <si>
    <t>Компенсаційні виплати за пільговий проїзд окремих категорій громадян на залізничному транспорті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</si>
  <si>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</si>
  <si>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</si>
  <si>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</si>
  <si>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</si>
  <si>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</si>
  <si>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</si>
  <si>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</si>
  <si>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</si>
  <si>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</si>
  <si>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</si>
  <si>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</si>
  <si>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</si>
  <si>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</si>
  <si>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</si>
  <si>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</si>
  <si>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</si>
  <si>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</si>
  <si>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</si>
  <si>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</si>
  <si>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</si>
  <si>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</si>
  <si>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</si>
  <si>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</si>
  <si>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</si>
  <si>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1513201</t>
  </si>
  <si>
    <t>1513240</t>
  </si>
  <si>
    <t>1513400</t>
  </si>
  <si>
    <t>1518600</t>
  </si>
  <si>
    <t>24</t>
  </si>
  <si>
    <t>Відділ культури, туризму і культурної спадщини Кіровоградської  районної державної адміністрації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</si>
  <si>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</si>
  <si>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</si>
  <si>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</si>
  <si>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</si>
  <si>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</si>
  <si>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</si>
  <si>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</si>
  <si>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Інші культурно-освітні заклади та заходи</t>
  </si>
  <si>
    <t>76</t>
  </si>
  <si>
    <t>Фінансове управління Кіровоградської районної державної адміністрація</t>
  </si>
  <si>
    <t>7618010</t>
  </si>
  <si>
    <t>7618120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</si>
  <si>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</si>
  <si>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</si>
  <si>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</si>
  <si>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 xml:space="preserve">Усього </t>
  </si>
  <si>
    <t>Код бюджетної класифікації</t>
  </si>
  <si>
    <t>Районний бюджет</t>
  </si>
  <si>
    <t>% виконання до затвердженого плану на 2017 рік</t>
  </si>
  <si>
    <t>% виконання до уточненого плану на січень - березень 2017 року</t>
  </si>
  <si>
    <t>Затверджено з урахуванням внесених змін на січень - березень 2017 року</t>
  </si>
  <si>
    <t>Спеціаль-ний фонд</t>
  </si>
  <si>
    <t>Заступник голови районної ради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</si>
</sst>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0.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Times New Roman Cyr"/>
      <family val="0"/>
    </font>
    <font>
      <b/>
      <sz val="8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4"/>
      <color indexed="8"/>
      <name val="Arial Cyr"/>
      <family val="0"/>
    </font>
    <font>
      <sz val="10"/>
      <color indexed="8"/>
      <name val="Calibri"/>
      <family val="2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7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Times New Roman Cyr"/>
      <family val="0"/>
    </font>
    <font>
      <b/>
      <sz val="8"/>
      <color theme="1"/>
      <name val="Times New Roman Cyr"/>
      <family val="0"/>
    </font>
    <font>
      <sz val="8"/>
      <color theme="1"/>
      <name val="Times New Roman Cyr"/>
      <family val="0"/>
    </font>
    <font>
      <b/>
      <sz val="10"/>
      <color theme="1"/>
      <name val="Times New Roman Cyr"/>
      <family val="0"/>
    </font>
    <font>
      <sz val="10"/>
      <color theme="1"/>
      <name val="Times New Roman Cyr"/>
      <family val="0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4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horizontal="right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1" xfId="0" applyFont="1" applyBorder="1" applyAlignment="1" quotePrefix="1">
      <alignment horizontal="left" vertical="top" wrapText="1"/>
    </xf>
    <xf numFmtId="1" fontId="58" fillId="0" borderId="11" xfId="0" applyNumberFormat="1" applyFont="1" applyBorder="1" applyAlignment="1">
      <alignment horizontal="right" vertical="top" wrapText="1"/>
    </xf>
    <xf numFmtId="0" fontId="59" fillId="0" borderId="0" xfId="0" applyFont="1" applyAlignment="1" quotePrefix="1">
      <alignment horizontal="left" vertical="top" wrapText="1"/>
    </xf>
    <xf numFmtId="1" fontId="59" fillId="0" borderId="0" xfId="0" applyNumberFormat="1" applyFont="1" applyAlignment="1">
      <alignment horizontal="right" vertical="top" wrapText="1"/>
    </xf>
    <xf numFmtId="0" fontId="58" fillId="0" borderId="0" xfId="0" applyFont="1" applyAlignment="1" quotePrefix="1">
      <alignment horizontal="left" vertical="top" wrapText="1"/>
    </xf>
    <xf numFmtId="1" fontId="58" fillId="0" borderId="0" xfId="0" applyNumberFormat="1" applyFont="1" applyAlignment="1">
      <alignment horizontal="right" vertical="top" wrapText="1"/>
    </xf>
    <xf numFmtId="0" fontId="59" fillId="0" borderId="11" xfId="0" applyFont="1" applyBorder="1" applyAlignment="1" quotePrefix="1">
      <alignment horizontal="left" vertical="top" wrapText="1"/>
    </xf>
    <xf numFmtId="1" fontId="59" fillId="0" borderId="11" xfId="0" applyNumberFormat="1" applyFont="1" applyBorder="1" applyAlignment="1">
      <alignment horizontal="right" vertical="top" wrapText="1"/>
    </xf>
    <xf numFmtId="0" fontId="58" fillId="0" borderId="0" xfId="0" applyNumberFormat="1" applyFont="1" applyAlignment="1" quotePrefix="1">
      <alignment horizontal="left" vertical="top" wrapText="1"/>
    </xf>
    <xf numFmtId="0" fontId="59" fillId="0" borderId="0" xfId="0" applyNumberFormat="1" applyFont="1" applyAlignment="1" quotePrefix="1">
      <alignment horizontal="left" vertical="top" wrapText="1"/>
    </xf>
    <xf numFmtId="0" fontId="59" fillId="0" borderId="11" xfId="0" applyNumberFormat="1" applyFont="1" applyBorder="1" applyAlignment="1" quotePrefix="1">
      <alignment horizontal="left" vertical="top" wrapText="1"/>
    </xf>
    <xf numFmtId="2" fontId="59" fillId="0" borderId="11" xfId="0" applyNumberFormat="1" applyFont="1" applyBorder="1" applyAlignment="1">
      <alignment horizontal="right" vertical="top" wrapText="1"/>
    </xf>
    <xf numFmtId="2" fontId="58" fillId="0" borderId="0" xfId="0" applyNumberFormat="1" applyFont="1" applyAlignment="1">
      <alignment horizontal="right" vertical="top" wrapText="1"/>
    </xf>
    <xf numFmtId="2" fontId="59" fillId="0" borderId="0" xfId="0" applyNumberFormat="1" applyFont="1" applyAlignment="1">
      <alignment horizontal="right" vertical="top" wrapText="1"/>
    </xf>
    <xf numFmtId="0" fontId="58" fillId="0" borderId="0" xfId="0" applyFont="1" applyAlignment="1">
      <alignment horizontal="left" vertical="top" wrapText="1"/>
    </xf>
    <xf numFmtId="180" fontId="58" fillId="0" borderId="0" xfId="0" applyNumberFormat="1" applyFont="1" applyAlignment="1">
      <alignment horizontal="right" vertical="top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180" fontId="3" fillId="0" borderId="12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60" fillId="0" borderId="12" xfId="49" applyNumberFormat="1" applyFont="1" applyFill="1" applyBorder="1" applyAlignment="1">
      <alignment horizontal="center" vertical="center" wrapText="1"/>
      <protection/>
    </xf>
    <xf numFmtId="180" fontId="60" fillId="0" borderId="12" xfId="49" applyNumberFormat="1" applyFont="1" applyFill="1" applyBorder="1" applyAlignment="1" quotePrefix="1">
      <alignment vertical="center" wrapText="1"/>
      <protection/>
    </xf>
    <xf numFmtId="180" fontId="60" fillId="0" borderId="12" xfId="49" applyNumberFormat="1" applyFont="1" applyFill="1" applyBorder="1" applyAlignment="1">
      <alignment vertical="center" wrapText="1"/>
      <protection/>
    </xf>
    <xf numFmtId="180" fontId="61" fillId="0" borderId="12" xfId="49" applyNumberFormat="1" applyFont="1" applyFill="1" applyBorder="1" applyAlignment="1" quotePrefix="1">
      <alignment vertical="center" wrapText="1"/>
      <protection/>
    </xf>
    <xf numFmtId="180" fontId="61" fillId="0" borderId="12" xfId="49" applyNumberFormat="1" applyFont="1" applyFill="1" applyBorder="1" applyAlignment="1">
      <alignment vertical="center" wrapText="1"/>
      <protection/>
    </xf>
    <xf numFmtId="180" fontId="4" fillId="0" borderId="12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Alignment="1">
      <alignment horizontal="right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1" fontId="58" fillId="0" borderId="11" xfId="0" applyNumberFormat="1" applyFont="1" applyBorder="1" applyAlignment="1">
      <alignment horizontal="right" vertical="top" wrapText="1"/>
    </xf>
    <xf numFmtId="1" fontId="58" fillId="0" borderId="0" xfId="0" applyNumberFormat="1" applyFont="1" applyAlignment="1">
      <alignment horizontal="right" vertical="top" wrapText="1"/>
    </xf>
    <xf numFmtId="1" fontId="59" fillId="0" borderId="11" xfId="0" applyNumberFormat="1" applyFont="1" applyBorder="1" applyAlignment="1">
      <alignment horizontal="right" vertical="top" wrapText="1"/>
    </xf>
    <xf numFmtId="2" fontId="59" fillId="0" borderId="0" xfId="0" applyNumberFormat="1" applyFont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2" fontId="58" fillId="0" borderId="0" xfId="0" applyNumberFormat="1" applyFont="1" applyAlignment="1">
      <alignment horizontal="right" vertical="top" wrapText="1"/>
    </xf>
    <xf numFmtId="2" fontId="59" fillId="0" borderId="11" xfId="0" applyNumberFormat="1" applyFont="1" applyBorder="1" applyAlignment="1">
      <alignment horizontal="right" vertical="top" wrapText="1"/>
    </xf>
    <xf numFmtId="0" fontId="62" fillId="0" borderId="0" xfId="0" applyFont="1" applyAlignment="1">
      <alignment horizontal="center" vertical="top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showZeros="0" tabSelected="1" view="pageBreakPreview" zoomScaleSheetLayoutView="100" workbookViewId="0" topLeftCell="A1">
      <pane xSplit="2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H2"/>
    </sheetView>
  </sheetViews>
  <sheetFormatPr defaultColWidth="9.00390625" defaultRowHeight="12.75"/>
  <cols>
    <col min="1" max="1" width="10.50390625" style="25" customWidth="1"/>
    <col min="2" max="2" width="66.125" style="25" customWidth="1"/>
    <col min="3" max="3" width="11.875" style="25" customWidth="1"/>
    <col min="4" max="4" width="9.625" style="25" customWidth="1"/>
    <col min="5" max="16384" width="8.875" style="25" customWidth="1"/>
  </cols>
  <sheetData>
    <row r="1" spans="1:18" ht="12">
      <c r="A1" s="33" t="s">
        <v>0</v>
      </c>
      <c r="B1" s="33" t="s">
        <v>230</v>
      </c>
      <c r="C1" s="34" t="s">
        <v>231</v>
      </c>
      <c r="D1" s="34"/>
      <c r="E1" s="34"/>
      <c r="F1" s="34"/>
      <c r="G1" s="34"/>
      <c r="H1" s="34"/>
      <c r="I1" s="34"/>
      <c r="J1" s="34"/>
      <c r="K1" s="34"/>
      <c r="L1" s="33" t="s">
        <v>232</v>
      </c>
      <c r="M1" s="33"/>
      <c r="N1" s="33"/>
      <c r="O1" s="33" t="s">
        <v>233</v>
      </c>
      <c r="P1" s="33"/>
      <c r="Q1" s="33"/>
      <c r="R1" s="23"/>
    </row>
    <row r="2" spans="1:18" ht="47.25" customHeight="1">
      <c r="A2" s="33"/>
      <c r="B2" s="33"/>
      <c r="C2" s="33" t="s">
        <v>93</v>
      </c>
      <c r="D2" s="33"/>
      <c r="E2" s="33"/>
      <c r="F2" s="33" t="s">
        <v>234</v>
      </c>
      <c r="G2" s="33"/>
      <c r="H2" s="33"/>
      <c r="I2" s="33" t="s">
        <v>94</v>
      </c>
      <c r="J2" s="33"/>
      <c r="K2" s="33"/>
      <c r="L2" s="33"/>
      <c r="M2" s="33"/>
      <c r="N2" s="33"/>
      <c r="O2" s="33"/>
      <c r="P2" s="33"/>
      <c r="Q2" s="33"/>
      <c r="R2" s="23"/>
    </row>
    <row r="3" spans="1:18" ht="24.75">
      <c r="A3" s="33"/>
      <c r="B3" s="33"/>
      <c r="C3" s="22" t="s">
        <v>33</v>
      </c>
      <c r="D3" s="22" t="s">
        <v>235</v>
      </c>
      <c r="E3" s="22" t="s">
        <v>34</v>
      </c>
      <c r="F3" s="22" t="s">
        <v>33</v>
      </c>
      <c r="G3" s="22" t="s">
        <v>235</v>
      </c>
      <c r="H3" s="22" t="s">
        <v>34</v>
      </c>
      <c r="I3" s="22" t="s">
        <v>33</v>
      </c>
      <c r="J3" s="22" t="s">
        <v>235</v>
      </c>
      <c r="K3" s="22" t="s">
        <v>34</v>
      </c>
      <c r="L3" s="22" t="s">
        <v>33</v>
      </c>
      <c r="M3" s="22" t="s">
        <v>235</v>
      </c>
      <c r="N3" s="22" t="s">
        <v>34</v>
      </c>
      <c r="O3" s="22" t="s">
        <v>33</v>
      </c>
      <c r="P3" s="22" t="s">
        <v>235</v>
      </c>
      <c r="Q3" s="22" t="s">
        <v>34</v>
      </c>
      <c r="R3" s="23"/>
    </row>
    <row r="4" spans="1:17" ht="12">
      <c r="A4" s="26" t="s">
        <v>1</v>
      </c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">
      <c r="A5" s="27" t="s">
        <v>95</v>
      </c>
      <c r="B5" s="28" t="s">
        <v>96</v>
      </c>
      <c r="C5" s="28">
        <f>SUM(C6:C9)</f>
        <v>3038.1</v>
      </c>
      <c r="D5" s="28">
        <f aca="true" t="shared" si="0" ref="D5:K5">SUM(D6:D9)</f>
        <v>0</v>
      </c>
      <c r="E5" s="28">
        <f t="shared" si="0"/>
        <v>3038.1</v>
      </c>
      <c r="F5" s="28">
        <f t="shared" si="0"/>
        <v>1239.8999999999999</v>
      </c>
      <c r="G5" s="28">
        <f t="shared" si="0"/>
        <v>0</v>
      </c>
      <c r="H5" s="28">
        <f t="shared" si="0"/>
        <v>1239.8999999999999</v>
      </c>
      <c r="I5" s="28">
        <f t="shared" si="0"/>
        <v>789.4</v>
      </c>
      <c r="J5" s="28">
        <f t="shared" si="0"/>
        <v>0</v>
      </c>
      <c r="K5" s="28">
        <f t="shared" si="0"/>
        <v>789.4</v>
      </c>
      <c r="L5" s="31">
        <f>I5/C5*100</f>
        <v>25.983344853691452</v>
      </c>
      <c r="M5" s="31"/>
      <c r="N5" s="31">
        <f>K5/E5*100</f>
        <v>25.983344853691452</v>
      </c>
      <c r="O5" s="31">
        <f>I5/F5*100</f>
        <v>63.6664247116703</v>
      </c>
      <c r="P5" s="31"/>
      <c r="Q5" s="31">
        <f>K5/H5*100</f>
        <v>63.6664247116703</v>
      </c>
    </row>
    <row r="6" spans="1:17" ht="37.5">
      <c r="A6" s="29" t="s">
        <v>97</v>
      </c>
      <c r="B6" s="30" t="s">
        <v>98</v>
      </c>
      <c r="C6" s="30">
        <v>2253.1</v>
      </c>
      <c r="D6" s="24"/>
      <c r="E6" s="24">
        <f>C6+D6</f>
        <v>2253.1</v>
      </c>
      <c r="F6" s="24">
        <v>749.6</v>
      </c>
      <c r="G6" s="24"/>
      <c r="H6" s="24">
        <f>F6+G6</f>
        <v>749.6</v>
      </c>
      <c r="I6" s="24">
        <v>601.8</v>
      </c>
      <c r="J6" s="24"/>
      <c r="K6" s="24">
        <f>I6+J6</f>
        <v>601.8</v>
      </c>
      <c r="L6" s="24">
        <f aca="true" t="shared" si="1" ref="L6:L69">I6/C6*100</f>
        <v>26.70986640628467</v>
      </c>
      <c r="M6" s="24"/>
      <c r="N6" s="24">
        <f aca="true" t="shared" si="2" ref="N6:N69">K6/E6*100</f>
        <v>26.70986640628467</v>
      </c>
      <c r="O6" s="24">
        <f aca="true" t="shared" si="3" ref="O6:O69">I6/F6*100</f>
        <v>80.28281750266808</v>
      </c>
      <c r="P6" s="24"/>
      <c r="Q6" s="24">
        <f aca="true" t="shared" si="4" ref="Q6:Q69">K6/H6*100</f>
        <v>80.28281750266808</v>
      </c>
    </row>
    <row r="7" spans="1:17" ht="12">
      <c r="A7" s="29" t="s">
        <v>99</v>
      </c>
      <c r="B7" s="30" t="s">
        <v>100</v>
      </c>
      <c r="C7" s="30">
        <v>750</v>
      </c>
      <c r="D7" s="24"/>
      <c r="E7" s="24">
        <f aca="true" t="shared" si="5" ref="E7:E71">C7+D7</f>
        <v>750</v>
      </c>
      <c r="F7" s="24">
        <v>449.5</v>
      </c>
      <c r="G7" s="24"/>
      <c r="H7" s="24">
        <f>F7+G7</f>
        <v>449.5</v>
      </c>
      <c r="I7" s="24">
        <v>171.6</v>
      </c>
      <c r="J7" s="24"/>
      <c r="K7" s="24">
        <f>I7+J7</f>
        <v>171.6</v>
      </c>
      <c r="L7" s="24">
        <f t="shared" si="1"/>
        <v>22.88</v>
      </c>
      <c r="M7" s="24"/>
      <c r="N7" s="24">
        <f t="shared" si="2"/>
        <v>22.88</v>
      </c>
      <c r="O7" s="24">
        <f t="shared" si="3"/>
        <v>38.175750834260285</v>
      </c>
      <c r="P7" s="24"/>
      <c r="Q7" s="24">
        <f t="shared" si="4"/>
        <v>38.175750834260285</v>
      </c>
    </row>
    <row r="8" spans="1:17" ht="12">
      <c r="A8" s="29" t="s">
        <v>101</v>
      </c>
      <c r="B8" s="30" t="s">
        <v>92</v>
      </c>
      <c r="C8" s="30">
        <v>0</v>
      </c>
      <c r="D8" s="24"/>
      <c r="E8" s="24">
        <f t="shared" si="5"/>
        <v>0</v>
      </c>
      <c r="F8" s="24">
        <v>11.8</v>
      </c>
      <c r="G8" s="24"/>
      <c r="H8" s="24">
        <f>F8+G8</f>
        <v>11.8</v>
      </c>
      <c r="I8" s="24"/>
      <c r="J8" s="24"/>
      <c r="K8" s="24">
        <f>I8+J8</f>
        <v>0</v>
      </c>
      <c r="L8" s="24"/>
      <c r="M8" s="24"/>
      <c r="N8" s="24"/>
      <c r="O8" s="24"/>
      <c r="P8" s="24"/>
      <c r="Q8" s="24"/>
    </row>
    <row r="9" spans="1:17" ht="12">
      <c r="A9" s="29" t="s">
        <v>102</v>
      </c>
      <c r="B9" s="30" t="s">
        <v>103</v>
      </c>
      <c r="C9" s="30">
        <v>35</v>
      </c>
      <c r="D9" s="24"/>
      <c r="E9" s="24">
        <f t="shared" si="5"/>
        <v>35</v>
      </c>
      <c r="F9" s="24">
        <v>29</v>
      </c>
      <c r="G9" s="24"/>
      <c r="H9" s="24">
        <f>F9+G9</f>
        <v>29</v>
      </c>
      <c r="I9" s="24">
        <v>16</v>
      </c>
      <c r="J9" s="24"/>
      <c r="K9" s="24">
        <f>I9+J9</f>
        <v>16</v>
      </c>
      <c r="L9" s="24">
        <f t="shared" si="1"/>
        <v>45.714285714285715</v>
      </c>
      <c r="M9" s="24"/>
      <c r="N9" s="24">
        <f t="shared" si="2"/>
        <v>45.714285714285715</v>
      </c>
      <c r="O9" s="24">
        <f t="shared" si="3"/>
        <v>55.172413793103445</v>
      </c>
      <c r="P9" s="24"/>
      <c r="Q9" s="24">
        <f t="shared" si="4"/>
        <v>55.172413793103445</v>
      </c>
    </row>
    <row r="10" spans="1:20" ht="12">
      <c r="A10" s="27" t="s">
        <v>104</v>
      </c>
      <c r="B10" s="28" t="s">
        <v>105</v>
      </c>
      <c r="C10" s="28">
        <f>SUM(C11:C25)</f>
        <v>49844.9</v>
      </c>
      <c r="D10" s="28">
        <f aca="true" t="shared" si="6" ref="D10:K10">SUM(D11:D25)</f>
        <v>377.5</v>
      </c>
      <c r="E10" s="28">
        <f t="shared" si="6"/>
        <v>50222.4</v>
      </c>
      <c r="F10" s="28">
        <f t="shared" si="6"/>
        <v>14238.099999999999</v>
      </c>
      <c r="G10" s="28">
        <f t="shared" si="6"/>
        <v>734.6999999999999</v>
      </c>
      <c r="H10" s="28">
        <f t="shared" si="6"/>
        <v>14972.799999999997</v>
      </c>
      <c r="I10" s="28">
        <f>SUM(I11:I25)</f>
        <v>11299.199999999999</v>
      </c>
      <c r="J10" s="28">
        <f t="shared" si="6"/>
        <v>369.3</v>
      </c>
      <c r="K10" s="28">
        <f t="shared" si="6"/>
        <v>11668.499999999998</v>
      </c>
      <c r="L10" s="31">
        <f t="shared" si="1"/>
        <v>22.66871836436626</v>
      </c>
      <c r="M10" s="31">
        <f>J10/D10*100</f>
        <v>97.82781456953643</v>
      </c>
      <c r="N10" s="31">
        <f t="shared" si="2"/>
        <v>23.233656695020542</v>
      </c>
      <c r="O10" s="31">
        <f t="shared" si="3"/>
        <v>79.35890322444709</v>
      </c>
      <c r="P10" s="31">
        <f>J10/G10*100</f>
        <v>50.265414454879554</v>
      </c>
      <c r="Q10" s="31">
        <f t="shared" si="4"/>
        <v>77.93131545201966</v>
      </c>
      <c r="R10" s="32"/>
      <c r="S10" s="32"/>
      <c r="T10" s="32"/>
    </row>
    <row r="11" spans="1:17" ht="12">
      <c r="A11" s="29" t="s">
        <v>106</v>
      </c>
      <c r="B11" s="30" t="s">
        <v>107</v>
      </c>
      <c r="C11" s="30">
        <v>29068.7</v>
      </c>
      <c r="D11" s="24">
        <v>257.5</v>
      </c>
      <c r="E11" s="24">
        <f t="shared" si="5"/>
        <v>29326.2</v>
      </c>
      <c r="F11" s="24">
        <v>8352.2</v>
      </c>
      <c r="G11" s="24">
        <v>132.8</v>
      </c>
      <c r="H11" s="24">
        <f aca="true" t="shared" si="7" ref="H11:H76">F11+G11</f>
        <v>8485</v>
      </c>
      <c r="I11" s="24">
        <v>6146.9</v>
      </c>
      <c r="J11" s="24">
        <v>320.8</v>
      </c>
      <c r="K11" s="24">
        <f aca="true" t="shared" si="8" ref="K11:K25">I11+J11</f>
        <v>6467.7</v>
      </c>
      <c r="L11" s="24">
        <f t="shared" si="1"/>
        <v>21.146112485250455</v>
      </c>
      <c r="M11" s="24">
        <f>J11/D11*100</f>
        <v>124.58252427184466</v>
      </c>
      <c r="N11" s="24">
        <f t="shared" si="2"/>
        <v>22.054340487345787</v>
      </c>
      <c r="O11" s="24">
        <f t="shared" si="3"/>
        <v>73.59617825243647</v>
      </c>
      <c r="P11" s="24">
        <f>J11/G11*100</f>
        <v>241.56626506024094</v>
      </c>
      <c r="Q11" s="24">
        <f t="shared" si="4"/>
        <v>76.2251031231585</v>
      </c>
    </row>
    <row r="12" spans="1:17" ht="12">
      <c r="A12" s="29" t="s">
        <v>108</v>
      </c>
      <c r="B12" s="30" t="s">
        <v>109</v>
      </c>
      <c r="C12" s="30">
        <v>13458.8</v>
      </c>
      <c r="D12" s="24"/>
      <c r="E12" s="24">
        <f t="shared" si="5"/>
        <v>13458.8</v>
      </c>
      <c r="F12" s="24">
        <v>3649.5</v>
      </c>
      <c r="G12" s="24">
        <v>559</v>
      </c>
      <c r="H12" s="24">
        <f t="shared" si="7"/>
        <v>4208.5</v>
      </c>
      <c r="I12" s="24">
        <v>3262</v>
      </c>
      <c r="J12" s="24">
        <v>11.6</v>
      </c>
      <c r="K12" s="24">
        <f t="shared" si="8"/>
        <v>3273.6</v>
      </c>
      <c r="L12" s="24">
        <f t="shared" si="1"/>
        <v>24.236930484144203</v>
      </c>
      <c r="M12" s="24"/>
      <c r="N12" s="24">
        <f t="shared" si="2"/>
        <v>24.323119446013017</v>
      </c>
      <c r="O12" s="24">
        <f t="shared" si="3"/>
        <v>89.38210713796411</v>
      </c>
      <c r="P12" s="24">
        <f>J12/G12*100</f>
        <v>2.075134168157424</v>
      </c>
      <c r="Q12" s="24">
        <f t="shared" si="4"/>
        <v>77.78543424022811</v>
      </c>
    </row>
    <row r="13" spans="1:17" ht="24.75">
      <c r="A13" s="29" t="s">
        <v>110</v>
      </c>
      <c r="B13" s="30" t="s">
        <v>111</v>
      </c>
      <c r="C13" s="30">
        <v>641.6</v>
      </c>
      <c r="D13" s="24"/>
      <c r="E13" s="24">
        <f t="shared" si="5"/>
        <v>641.6</v>
      </c>
      <c r="F13" s="24">
        <v>106.8</v>
      </c>
      <c r="G13" s="24"/>
      <c r="H13" s="24">
        <f t="shared" si="7"/>
        <v>106.8</v>
      </c>
      <c r="I13" s="24">
        <v>106.5</v>
      </c>
      <c r="J13" s="24"/>
      <c r="K13" s="24">
        <f t="shared" si="8"/>
        <v>106.5</v>
      </c>
      <c r="L13" s="24">
        <f t="shared" si="1"/>
        <v>16.59912718204489</v>
      </c>
      <c r="M13" s="24"/>
      <c r="N13" s="24">
        <f t="shared" si="2"/>
        <v>16.59912718204489</v>
      </c>
      <c r="O13" s="24">
        <f t="shared" si="3"/>
        <v>99.71910112359551</v>
      </c>
      <c r="P13" s="24"/>
      <c r="Q13" s="24">
        <f t="shared" si="4"/>
        <v>99.71910112359551</v>
      </c>
    </row>
    <row r="14" spans="1:17" ht="24.75">
      <c r="A14" s="29" t="s">
        <v>112</v>
      </c>
      <c r="B14" s="30" t="s">
        <v>113</v>
      </c>
      <c r="C14" s="30">
        <v>4659.9</v>
      </c>
      <c r="D14" s="24">
        <v>120</v>
      </c>
      <c r="E14" s="24">
        <f t="shared" si="5"/>
        <v>4779.9</v>
      </c>
      <c r="F14" s="24">
        <v>1183.5</v>
      </c>
      <c r="G14" s="24">
        <v>42.9</v>
      </c>
      <c r="H14" s="24">
        <f t="shared" si="7"/>
        <v>1226.4</v>
      </c>
      <c r="I14" s="24">
        <v>1019.4</v>
      </c>
      <c r="J14" s="24">
        <v>36.9</v>
      </c>
      <c r="K14" s="24">
        <f t="shared" si="8"/>
        <v>1056.3</v>
      </c>
      <c r="L14" s="24">
        <f t="shared" si="1"/>
        <v>21.876005922873883</v>
      </c>
      <c r="M14" s="24">
        <f>J14/D14*100</f>
        <v>30.75</v>
      </c>
      <c r="N14" s="24">
        <f t="shared" si="2"/>
        <v>22.098788677587397</v>
      </c>
      <c r="O14" s="24">
        <f t="shared" si="3"/>
        <v>86.13434727503169</v>
      </c>
      <c r="P14" s="24">
        <f>J14/G14*100</f>
        <v>86.01398601398601</v>
      </c>
      <c r="Q14" s="24">
        <f t="shared" si="4"/>
        <v>86.13013698630137</v>
      </c>
    </row>
    <row r="15" spans="1:17" ht="12">
      <c r="A15" s="29" t="s">
        <v>114</v>
      </c>
      <c r="B15" s="30" t="s">
        <v>115</v>
      </c>
      <c r="C15" s="30">
        <v>65</v>
      </c>
      <c r="D15" s="24"/>
      <c r="E15" s="24">
        <f t="shared" si="5"/>
        <v>65</v>
      </c>
      <c r="F15" s="24">
        <v>16.5</v>
      </c>
      <c r="G15" s="24"/>
      <c r="H15" s="24">
        <f t="shared" si="7"/>
        <v>16.5</v>
      </c>
      <c r="I15" s="24">
        <v>13.8</v>
      </c>
      <c r="J15" s="24"/>
      <c r="K15" s="24">
        <f t="shared" si="8"/>
        <v>13.8</v>
      </c>
      <c r="L15" s="24">
        <f t="shared" si="1"/>
        <v>21.23076923076923</v>
      </c>
      <c r="M15" s="24"/>
      <c r="N15" s="24">
        <f t="shared" si="2"/>
        <v>21.23076923076923</v>
      </c>
      <c r="O15" s="24">
        <f t="shared" si="3"/>
        <v>83.63636363636364</v>
      </c>
      <c r="P15" s="24"/>
      <c r="Q15" s="24">
        <f t="shared" si="4"/>
        <v>83.63636363636364</v>
      </c>
    </row>
    <row r="16" spans="1:17" ht="12">
      <c r="A16" s="29" t="s">
        <v>116</v>
      </c>
      <c r="B16" s="30" t="s">
        <v>117</v>
      </c>
      <c r="C16" s="30">
        <v>863</v>
      </c>
      <c r="D16" s="24"/>
      <c r="E16" s="24">
        <f t="shared" si="5"/>
        <v>863</v>
      </c>
      <c r="F16" s="24">
        <v>184.4</v>
      </c>
      <c r="G16" s="24"/>
      <c r="H16" s="24">
        <f t="shared" si="7"/>
        <v>184.4</v>
      </c>
      <c r="I16" s="24">
        <v>179.4</v>
      </c>
      <c r="J16" s="24"/>
      <c r="K16" s="24">
        <f t="shared" si="8"/>
        <v>179.4</v>
      </c>
      <c r="L16" s="24">
        <f t="shared" si="1"/>
        <v>20.78794901506373</v>
      </c>
      <c r="M16" s="24"/>
      <c r="N16" s="24">
        <f t="shared" si="2"/>
        <v>20.78794901506373</v>
      </c>
      <c r="O16" s="24">
        <f t="shared" si="3"/>
        <v>97.2885032537961</v>
      </c>
      <c r="P16" s="24"/>
      <c r="Q16" s="24">
        <f t="shared" si="4"/>
        <v>97.2885032537961</v>
      </c>
    </row>
    <row r="17" spans="1:17" ht="12">
      <c r="A17" s="29" t="s">
        <v>118</v>
      </c>
      <c r="B17" s="30" t="s">
        <v>119</v>
      </c>
      <c r="C17" s="30">
        <v>46</v>
      </c>
      <c r="D17" s="24"/>
      <c r="E17" s="24">
        <f t="shared" si="5"/>
        <v>46</v>
      </c>
      <c r="F17" s="24">
        <v>6.3</v>
      </c>
      <c r="G17" s="24"/>
      <c r="H17" s="24">
        <f t="shared" si="7"/>
        <v>6.3</v>
      </c>
      <c r="I17" s="24">
        <v>3.9</v>
      </c>
      <c r="J17" s="24"/>
      <c r="K17" s="24">
        <f t="shared" si="8"/>
        <v>3.9</v>
      </c>
      <c r="L17" s="24">
        <f t="shared" si="1"/>
        <v>8.478260869565217</v>
      </c>
      <c r="M17" s="24"/>
      <c r="N17" s="24">
        <f t="shared" si="2"/>
        <v>8.478260869565217</v>
      </c>
      <c r="O17" s="24">
        <f t="shared" si="3"/>
        <v>61.904761904761905</v>
      </c>
      <c r="P17" s="24"/>
      <c r="Q17" s="24">
        <f t="shared" si="4"/>
        <v>61.904761904761905</v>
      </c>
    </row>
    <row r="18" spans="1:17" ht="24.75">
      <c r="A18" s="29" t="s">
        <v>120</v>
      </c>
      <c r="B18" s="30" t="s">
        <v>121</v>
      </c>
      <c r="C18" s="30">
        <v>174.3</v>
      </c>
      <c r="D18" s="24"/>
      <c r="E18" s="24">
        <f t="shared" si="5"/>
        <v>174.3</v>
      </c>
      <c r="F18" s="24">
        <v>53.5</v>
      </c>
      <c r="G18" s="24"/>
      <c r="H18" s="24">
        <f t="shared" si="7"/>
        <v>53.5</v>
      </c>
      <c r="I18" s="24">
        <v>51.5</v>
      </c>
      <c r="J18" s="24"/>
      <c r="K18" s="24">
        <f t="shared" si="8"/>
        <v>51.5</v>
      </c>
      <c r="L18" s="24">
        <f t="shared" si="1"/>
        <v>29.546758462421113</v>
      </c>
      <c r="M18" s="24"/>
      <c r="N18" s="24">
        <f t="shared" si="2"/>
        <v>29.546758462421113</v>
      </c>
      <c r="O18" s="24">
        <f t="shared" si="3"/>
        <v>96.26168224299066</v>
      </c>
      <c r="P18" s="24"/>
      <c r="Q18" s="24">
        <f t="shared" si="4"/>
        <v>96.26168224299066</v>
      </c>
    </row>
    <row r="19" spans="1:17" ht="24.75">
      <c r="A19" s="29" t="s">
        <v>122</v>
      </c>
      <c r="B19" s="30" t="s">
        <v>123</v>
      </c>
      <c r="C19" s="30">
        <v>610.4</v>
      </c>
      <c r="D19" s="24"/>
      <c r="E19" s="24">
        <f t="shared" si="5"/>
        <v>610.4</v>
      </c>
      <c r="F19" s="24">
        <v>149.3</v>
      </c>
      <c r="G19" s="24"/>
      <c r="H19" s="24">
        <f t="shared" si="7"/>
        <v>149.3</v>
      </c>
      <c r="I19" s="24">
        <v>136</v>
      </c>
      <c r="J19" s="24"/>
      <c r="K19" s="24">
        <f t="shared" si="8"/>
        <v>136</v>
      </c>
      <c r="L19" s="24">
        <f t="shared" si="1"/>
        <v>22.280471821756226</v>
      </c>
      <c r="M19" s="24"/>
      <c r="N19" s="24">
        <f t="shared" si="2"/>
        <v>22.280471821756226</v>
      </c>
      <c r="O19" s="24">
        <f t="shared" si="3"/>
        <v>91.09176155391829</v>
      </c>
      <c r="P19" s="24"/>
      <c r="Q19" s="24">
        <f t="shared" si="4"/>
        <v>91.09176155391829</v>
      </c>
    </row>
    <row r="20" spans="1:17" ht="24.75">
      <c r="A20" s="29" t="s">
        <v>124</v>
      </c>
      <c r="B20" s="30" t="s">
        <v>125</v>
      </c>
      <c r="C20" s="30">
        <v>51.2</v>
      </c>
      <c r="D20" s="24"/>
      <c r="E20" s="24">
        <f t="shared" si="5"/>
        <v>51.2</v>
      </c>
      <c r="F20" s="24">
        <v>12.8</v>
      </c>
      <c r="G20" s="24"/>
      <c r="H20" s="24">
        <f t="shared" si="7"/>
        <v>12.8</v>
      </c>
      <c r="I20" s="24">
        <v>12.6</v>
      </c>
      <c r="J20" s="24"/>
      <c r="K20" s="24">
        <f t="shared" si="8"/>
        <v>12.6</v>
      </c>
      <c r="L20" s="24">
        <f t="shared" si="1"/>
        <v>24.609374999999996</v>
      </c>
      <c r="M20" s="24"/>
      <c r="N20" s="24">
        <f t="shared" si="2"/>
        <v>24.609374999999996</v>
      </c>
      <c r="O20" s="24">
        <f t="shared" si="3"/>
        <v>98.43749999999999</v>
      </c>
      <c r="P20" s="24"/>
      <c r="Q20" s="24">
        <f t="shared" si="4"/>
        <v>98.43749999999999</v>
      </c>
    </row>
    <row r="21" spans="1:17" ht="12">
      <c r="A21" s="29" t="s">
        <v>126</v>
      </c>
      <c r="B21" s="30" t="s">
        <v>127</v>
      </c>
      <c r="C21" s="30"/>
      <c r="D21" s="24"/>
      <c r="E21" s="24">
        <f t="shared" si="5"/>
        <v>0</v>
      </c>
      <c r="F21" s="24">
        <v>10</v>
      </c>
      <c r="G21" s="24"/>
      <c r="H21" s="24">
        <f t="shared" si="7"/>
        <v>10</v>
      </c>
      <c r="I21" s="24"/>
      <c r="J21" s="24"/>
      <c r="K21" s="24">
        <f t="shared" si="8"/>
        <v>0</v>
      </c>
      <c r="L21" s="24"/>
      <c r="M21" s="24"/>
      <c r="N21" s="24"/>
      <c r="O21" s="24">
        <f t="shared" si="3"/>
        <v>0</v>
      </c>
      <c r="P21" s="24"/>
      <c r="Q21" s="24">
        <f t="shared" si="4"/>
        <v>0</v>
      </c>
    </row>
    <row r="22" spans="1:17" ht="24.75">
      <c r="A22" s="29" t="s">
        <v>128</v>
      </c>
      <c r="B22" s="30" t="s">
        <v>39</v>
      </c>
      <c r="C22" s="30"/>
      <c r="D22" s="24"/>
      <c r="E22" s="24">
        <f t="shared" si="5"/>
        <v>0</v>
      </c>
      <c r="F22" s="24">
        <v>75</v>
      </c>
      <c r="G22" s="24"/>
      <c r="H22" s="24">
        <f t="shared" si="7"/>
        <v>75</v>
      </c>
      <c r="I22" s="24">
        <v>59.9</v>
      </c>
      <c r="J22" s="24"/>
      <c r="K22" s="24">
        <f t="shared" si="8"/>
        <v>59.9</v>
      </c>
      <c r="L22" s="24"/>
      <c r="M22" s="24"/>
      <c r="N22" s="24"/>
      <c r="O22" s="24">
        <f t="shared" si="3"/>
        <v>79.86666666666666</v>
      </c>
      <c r="P22" s="24"/>
      <c r="Q22" s="24">
        <f t="shared" si="4"/>
        <v>79.86666666666666</v>
      </c>
    </row>
    <row r="23" spans="1:17" ht="12">
      <c r="A23" s="29" t="s">
        <v>129</v>
      </c>
      <c r="B23" s="30" t="s">
        <v>92</v>
      </c>
      <c r="C23" s="30"/>
      <c r="D23" s="24"/>
      <c r="E23" s="24">
        <f t="shared" si="5"/>
        <v>0</v>
      </c>
      <c r="F23" s="24">
        <v>0.2</v>
      </c>
      <c r="G23" s="24"/>
      <c r="H23" s="24">
        <f t="shared" si="7"/>
        <v>0.2</v>
      </c>
      <c r="I23" s="24">
        <v>0.2</v>
      </c>
      <c r="J23" s="24"/>
      <c r="K23" s="24">
        <f t="shared" si="8"/>
        <v>0.2</v>
      </c>
      <c r="L23" s="24"/>
      <c r="M23" s="24"/>
      <c r="N23" s="24"/>
      <c r="O23" s="24">
        <f t="shared" si="3"/>
        <v>100</v>
      </c>
      <c r="P23" s="24"/>
      <c r="Q23" s="24">
        <f t="shared" si="4"/>
        <v>100</v>
      </c>
    </row>
    <row r="24" spans="1:17" ht="24.75">
      <c r="A24" s="29" t="s">
        <v>130</v>
      </c>
      <c r="B24" s="30" t="s">
        <v>58</v>
      </c>
      <c r="C24" s="30"/>
      <c r="D24" s="24"/>
      <c r="E24" s="24">
        <f t="shared" si="5"/>
        <v>0</v>
      </c>
      <c r="F24" s="24">
        <v>357.1</v>
      </c>
      <c r="G24" s="24"/>
      <c r="H24" s="24">
        <f t="shared" si="7"/>
        <v>357.1</v>
      </c>
      <c r="I24" s="24">
        <v>247.1</v>
      </c>
      <c r="J24" s="24"/>
      <c r="K24" s="24">
        <f t="shared" si="8"/>
        <v>247.1</v>
      </c>
      <c r="L24" s="24"/>
      <c r="M24" s="24"/>
      <c r="N24" s="24"/>
      <c r="O24" s="24">
        <f t="shared" si="3"/>
        <v>69.19630355642677</v>
      </c>
      <c r="P24" s="24"/>
      <c r="Q24" s="24">
        <f t="shared" si="4"/>
        <v>69.19630355642677</v>
      </c>
    </row>
    <row r="25" spans="1:17" ht="12">
      <c r="A25" s="29" t="s">
        <v>131</v>
      </c>
      <c r="B25" s="30" t="s">
        <v>103</v>
      </c>
      <c r="C25" s="30">
        <v>206</v>
      </c>
      <c r="D25" s="24"/>
      <c r="E25" s="24">
        <f t="shared" si="5"/>
        <v>206</v>
      </c>
      <c r="F25" s="24">
        <v>81</v>
      </c>
      <c r="G25" s="24"/>
      <c r="H25" s="24">
        <f t="shared" si="7"/>
        <v>81</v>
      </c>
      <c r="I25" s="24">
        <v>60</v>
      </c>
      <c r="J25" s="24"/>
      <c r="K25" s="24">
        <f t="shared" si="8"/>
        <v>60</v>
      </c>
      <c r="L25" s="24">
        <f t="shared" si="1"/>
        <v>29.126213592233007</v>
      </c>
      <c r="M25" s="24"/>
      <c r="N25" s="24">
        <f t="shared" si="2"/>
        <v>29.126213592233007</v>
      </c>
      <c r="O25" s="24">
        <f t="shared" si="3"/>
        <v>74.07407407407408</v>
      </c>
      <c r="P25" s="24"/>
      <c r="Q25" s="24">
        <f t="shared" si="4"/>
        <v>74.07407407407408</v>
      </c>
    </row>
    <row r="26" spans="1:19" ht="12">
      <c r="A26" s="27" t="s">
        <v>132</v>
      </c>
      <c r="B26" s="28" t="s">
        <v>133</v>
      </c>
      <c r="C26" s="28">
        <f>SUM(C27:C35)</f>
        <v>115745.9</v>
      </c>
      <c r="D26" s="28">
        <f aca="true" t="shared" si="9" ref="D26:K26">SUM(D27:D35)</f>
        <v>1102.3</v>
      </c>
      <c r="E26" s="28">
        <f t="shared" si="9"/>
        <v>116848.2</v>
      </c>
      <c r="F26" s="28">
        <f t="shared" si="9"/>
        <v>31744.500000000007</v>
      </c>
      <c r="G26" s="28">
        <f t="shared" si="9"/>
        <v>916.4</v>
      </c>
      <c r="H26" s="28">
        <f t="shared" si="9"/>
        <v>32660.900000000005</v>
      </c>
      <c r="I26" s="28">
        <f t="shared" si="9"/>
        <v>28681.9</v>
      </c>
      <c r="J26" s="28">
        <f t="shared" si="9"/>
        <v>608.2</v>
      </c>
      <c r="K26" s="28">
        <f t="shared" si="9"/>
        <v>29290.100000000002</v>
      </c>
      <c r="L26" s="31">
        <f t="shared" si="1"/>
        <v>24.780057004178985</v>
      </c>
      <c r="M26" s="31">
        <f>J26/D26*100</f>
        <v>55.17554204844417</v>
      </c>
      <c r="N26" s="31">
        <f t="shared" si="2"/>
        <v>25.06679606532236</v>
      </c>
      <c r="O26" s="31">
        <f t="shared" si="3"/>
        <v>90.35234450062214</v>
      </c>
      <c r="P26" s="31">
        <f>J26/G26*100</f>
        <v>66.36839807944129</v>
      </c>
      <c r="Q26" s="31">
        <f t="shared" si="4"/>
        <v>89.67940258841611</v>
      </c>
      <c r="R26" s="32"/>
      <c r="S26" s="32"/>
    </row>
    <row r="27" spans="1:17" ht="12">
      <c r="A27" s="29" t="s">
        <v>134</v>
      </c>
      <c r="B27" s="30" t="s">
        <v>135</v>
      </c>
      <c r="C27" s="30">
        <v>16744.5</v>
      </c>
      <c r="D27" s="24">
        <v>732.3</v>
      </c>
      <c r="E27" s="24">
        <f t="shared" si="5"/>
        <v>17476.8</v>
      </c>
      <c r="F27" s="24">
        <v>4858.4</v>
      </c>
      <c r="G27" s="24">
        <v>216.1</v>
      </c>
      <c r="H27" s="24">
        <f t="shared" si="7"/>
        <v>5074.5</v>
      </c>
      <c r="I27" s="24">
        <v>3956.7</v>
      </c>
      <c r="J27" s="24">
        <v>195.5</v>
      </c>
      <c r="K27" s="24">
        <f aca="true" t="shared" si="10" ref="K27:K35">I27+J27</f>
        <v>4152.2</v>
      </c>
      <c r="L27" s="24">
        <f t="shared" si="1"/>
        <v>23.629848607005286</v>
      </c>
      <c r="M27" s="24">
        <f>J27/D27*100</f>
        <v>26.696708999044112</v>
      </c>
      <c r="N27" s="24">
        <f t="shared" si="2"/>
        <v>23.758353932069944</v>
      </c>
      <c r="O27" s="24">
        <f t="shared" si="3"/>
        <v>81.44039189856743</v>
      </c>
      <c r="P27" s="24">
        <f>J27/G27*100</f>
        <v>90.46737621471542</v>
      </c>
      <c r="Q27" s="24">
        <f t="shared" si="4"/>
        <v>81.82481032614051</v>
      </c>
    </row>
    <row r="28" spans="1:17" ht="37.5">
      <c r="A28" s="29" t="s">
        <v>136</v>
      </c>
      <c r="B28" s="30" t="s">
        <v>137</v>
      </c>
      <c r="C28" s="30">
        <v>93981.7</v>
      </c>
      <c r="D28" s="24">
        <v>370</v>
      </c>
      <c r="E28" s="24">
        <f t="shared" si="5"/>
        <v>94351.7</v>
      </c>
      <c r="F28" s="24">
        <v>25449.4</v>
      </c>
      <c r="G28" s="24">
        <v>700.3</v>
      </c>
      <c r="H28" s="24">
        <f t="shared" si="7"/>
        <v>26149.7</v>
      </c>
      <c r="I28" s="24">
        <v>23764.2</v>
      </c>
      <c r="J28" s="24">
        <v>412.7</v>
      </c>
      <c r="K28" s="24">
        <f t="shared" si="10"/>
        <v>24176.9</v>
      </c>
      <c r="L28" s="24">
        <f t="shared" si="1"/>
        <v>25.285986527164333</v>
      </c>
      <c r="M28" s="24">
        <f>J28/D28*100</f>
        <v>111.54054054054055</v>
      </c>
      <c r="N28" s="24">
        <f t="shared" si="2"/>
        <v>25.624233585616373</v>
      </c>
      <c r="O28" s="24">
        <f t="shared" si="3"/>
        <v>93.37823288564759</v>
      </c>
      <c r="P28" s="24">
        <f>J28/G28*100</f>
        <v>58.93188633442811</v>
      </c>
      <c r="Q28" s="24">
        <f t="shared" si="4"/>
        <v>92.4557451901934</v>
      </c>
    </row>
    <row r="29" spans="1:17" ht="24.75">
      <c r="A29" s="29" t="s">
        <v>138</v>
      </c>
      <c r="B29" s="30" t="s">
        <v>139</v>
      </c>
      <c r="C29" s="30">
        <v>1850.4</v>
      </c>
      <c r="D29" s="24"/>
      <c r="E29" s="24">
        <f t="shared" si="5"/>
        <v>1850.4</v>
      </c>
      <c r="F29" s="24">
        <v>628.3</v>
      </c>
      <c r="G29" s="24"/>
      <c r="H29" s="24">
        <f t="shared" si="7"/>
        <v>628.3</v>
      </c>
      <c r="I29" s="24">
        <v>358.3</v>
      </c>
      <c r="J29" s="24"/>
      <c r="K29" s="24">
        <f t="shared" si="10"/>
        <v>358.3</v>
      </c>
      <c r="L29" s="24">
        <f t="shared" si="1"/>
        <v>19.363380890618245</v>
      </c>
      <c r="M29" s="24"/>
      <c r="N29" s="24">
        <f t="shared" si="2"/>
        <v>19.363380890618245</v>
      </c>
      <c r="O29" s="24">
        <f t="shared" si="3"/>
        <v>57.02689797867262</v>
      </c>
      <c r="P29" s="24"/>
      <c r="Q29" s="24">
        <f t="shared" si="4"/>
        <v>57.02689797867262</v>
      </c>
    </row>
    <row r="30" spans="1:17" ht="24.75">
      <c r="A30" s="29" t="s">
        <v>140</v>
      </c>
      <c r="B30" s="30" t="s">
        <v>141</v>
      </c>
      <c r="C30" s="30">
        <v>1084.4</v>
      </c>
      <c r="D30" s="24"/>
      <c r="E30" s="24">
        <f t="shared" si="5"/>
        <v>1084.4</v>
      </c>
      <c r="F30" s="24">
        <v>256.7</v>
      </c>
      <c r="G30" s="24"/>
      <c r="H30" s="24">
        <f t="shared" si="7"/>
        <v>256.7</v>
      </c>
      <c r="I30" s="24">
        <v>232.7</v>
      </c>
      <c r="J30" s="24"/>
      <c r="K30" s="24">
        <f t="shared" si="10"/>
        <v>232.7</v>
      </c>
      <c r="L30" s="24">
        <f t="shared" si="1"/>
        <v>21.458871265215784</v>
      </c>
      <c r="M30" s="24"/>
      <c r="N30" s="24">
        <f t="shared" si="2"/>
        <v>21.458871265215784</v>
      </c>
      <c r="O30" s="24">
        <f t="shared" si="3"/>
        <v>90.65056486170627</v>
      </c>
      <c r="P30" s="24"/>
      <c r="Q30" s="24">
        <f t="shared" si="4"/>
        <v>90.65056486170627</v>
      </c>
    </row>
    <row r="31" spans="1:17" ht="12">
      <c r="A31" s="29" t="s">
        <v>142</v>
      </c>
      <c r="B31" s="30" t="s">
        <v>143</v>
      </c>
      <c r="C31" s="30">
        <v>1133.6</v>
      </c>
      <c r="D31" s="24"/>
      <c r="E31" s="24">
        <f t="shared" si="5"/>
        <v>1133.6</v>
      </c>
      <c r="F31" s="24">
        <v>271.9</v>
      </c>
      <c r="G31" s="24"/>
      <c r="H31" s="24">
        <f t="shared" si="7"/>
        <v>271.9</v>
      </c>
      <c r="I31" s="24">
        <v>246.5</v>
      </c>
      <c r="J31" s="24"/>
      <c r="K31" s="24">
        <f t="shared" si="10"/>
        <v>246.5</v>
      </c>
      <c r="L31" s="24">
        <f t="shared" si="1"/>
        <v>21.744883556810162</v>
      </c>
      <c r="M31" s="24"/>
      <c r="N31" s="24">
        <f t="shared" si="2"/>
        <v>21.744883556810162</v>
      </c>
      <c r="O31" s="24">
        <f t="shared" si="3"/>
        <v>90.65833026848107</v>
      </c>
      <c r="P31" s="24"/>
      <c r="Q31" s="24">
        <f t="shared" si="4"/>
        <v>90.65833026848107</v>
      </c>
    </row>
    <row r="32" spans="1:17" ht="12">
      <c r="A32" s="29" t="s">
        <v>144</v>
      </c>
      <c r="B32" s="30" t="s">
        <v>145</v>
      </c>
      <c r="C32" s="30">
        <v>388.1</v>
      </c>
      <c r="D32" s="24"/>
      <c r="E32" s="24">
        <f t="shared" si="5"/>
        <v>388.1</v>
      </c>
      <c r="F32" s="24">
        <v>126.9</v>
      </c>
      <c r="G32" s="24"/>
      <c r="H32" s="24">
        <f t="shared" si="7"/>
        <v>126.9</v>
      </c>
      <c r="I32" s="24">
        <v>87.3</v>
      </c>
      <c r="J32" s="24"/>
      <c r="K32" s="24">
        <f t="shared" si="10"/>
        <v>87.3</v>
      </c>
      <c r="L32" s="24">
        <f t="shared" si="1"/>
        <v>22.49420252512239</v>
      </c>
      <c r="M32" s="24"/>
      <c r="N32" s="24">
        <f t="shared" si="2"/>
        <v>22.49420252512239</v>
      </c>
      <c r="O32" s="24">
        <f t="shared" si="3"/>
        <v>68.79432624113475</v>
      </c>
      <c r="P32" s="24"/>
      <c r="Q32" s="24">
        <f t="shared" si="4"/>
        <v>68.79432624113475</v>
      </c>
    </row>
    <row r="33" spans="1:17" ht="24.75">
      <c r="A33" s="29" t="s">
        <v>146</v>
      </c>
      <c r="B33" s="30" t="s">
        <v>147</v>
      </c>
      <c r="C33" s="30">
        <v>21.7</v>
      </c>
      <c r="D33" s="24"/>
      <c r="E33" s="24">
        <f t="shared" si="5"/>
        <v>21.7</v>
      </c>
      <c r="F33" s="24">
        <v>8.2</v>
      </c>
      <c r="G33" s="24"/>
      <c r="H33" s="24">
        <f t="shared" si="7"/>
        <v>8.2</v>
      </c>
      <c r="I33" s="24">
        <v>7.2</v>
      </c>
      <c r="J33" s="24"/>
      <c r="K33" s="24">
        <f t="shared" si="10"/>
        <v>7.2</v>
      </c>
      <c r="L33" s="24">
        <f t="shared" si="1"/>
        <v>33.17972350230415</v>
      </c>
      <c r="M33" s="24"/>
      <c r="N33" s="24">
        <f t="shared" si="2"/>
        <v>33.17972350230415</v>
      </c>
      <c r="O33" s="24">
        <f t="shared" si="3"/>
        <v>87.8048780487805</v>
      </c>
      <c r="P33" s="24"/>
      <c r="Q33" s="24">
        <f t="shared" si="4"/>
        <v>87.8048780487805</v>
      </c>
    </row>
    <row r="34" spans="1:17" ht="12">
      <c r="A34" s="29" t="s">
        <v>148</v>
      </c>
      <c r="B34" s="30" t="s">
        <v>149</v>
      </c>
      <c r="C34" s="30">
        <v>176.5</v>
      </c>
      <c r="D34" s="24"/>
      <c r="E34" s="24">
        <f t="shared" si="5"/>
        <v>176.5</v>
      </c>
      <c r="F34" s="24">
        <v>29</v>
      </c>
      <c r="G34" s="24"/>
      <c r="H34" s="24">
        <f t="shared" si="7"/>
        <v>29</v>
      </c>
      <c r="I34" s="24"/>
      <c r="J34" s="24"/>
      <c r="K34" s="24">
        <f t="shared" si="10"/>
        <v>0</v>
      </c>
      <c r="L34" s="24">
        <f t="shared" si="1"/>
        <v>0</v>
      </c>
      <c r="M34" s="24"/>
      <c r="N34" s="24">
        <f t="shared" si="2"/>
        <v>0</v>
      </c>
      <c r="O34" s="24">
        <f t="shared" si="3"/>
        <v>0</v>
      </c>
      <c r="P34" s="24"/>
      <c r="Q34" s="24">
        <f t="shared" si="4"/>
        <v>0</v>
      </c>
    </row>
    <row r="35" spans="1:17" ht="12">
      <c r="A35" s="29" t="s">
        <v>150</v>
      </c>
      <c r="B35" s="30" t="s">
        <v>151</v>
      </c>
      <c r="C35" s="30">
        <v>365</v>
      </c>
      <c r="D35" s="24"/>
      <c r="E35" s="24">
        <f t="shared" si="5"/>
        <v>365</v>
      </c>
      <c r="F35" s="24">
        <v>115.7</v>
      </c>
      <c r="G35" s="24"/>
      <c r="H35" s="24">
        <f t="shared" si="7"/>
        <v>115.7</v>
      </c>
      <c r="I35" s="24">
        <v>29</v>
      </c>
      <c r="J35" s="24"/>
      <c r="K35" s="24">
        <f t="shared" si="10"/>
        <v>29</v>
      </c>
      <c r="L35" s="24">
        <f t="shared" si="1"/>
        <v>7.9452054794520555</v>
      </c>
      <c r="M35" s="24"/>
      <c r="N35" s="24">
        <f t="shared" si="2"/>
        <v>7.9452054794520555</v>
      </c>
      <c r="O35" s="24">
        <f t="shared" si="3"/>
        <v>25.064822817631804</v>
      </c>
      <c r="P35" s="24"/>
      <c r="Q35" s="24">
        <f t="shared" si="4"/>
        <v>25.064822817631804</v>
      </c>
    </row>
    <row r="36" spans="1:17" ht="24.75">
      <c r="A36" s="27" t="s">
        <v>152</v>
      </c>
      <c r="B36" s="28" t="s">
        <v>153</v>
      </c>
      <c r="C36" s="28">
        <f>SUM(C37:C69)</f>
        <v>119679</v>
      </c>
      <c r="D36" s="28">
        <f aca="true" t="shared" si="11" ref="D36:K36">SUM(D37:D69)</f>
        <v>0</v>
      </c>
      <c r="E36" s="28">
        <f t="shared" si="11"/>
        <v>119679</v>
      </c>
      <c r="F36" s="28">
        <f t="shared" si="11"/>
        <v>62995.7</v>
      </c>
      <c r="G36" s="28">
        <f t="shared" si="11"/>
        <v>0.6</v>
      </c>
      <c r="H36" s="28">
        <f t="shared" si="11"/>
        <v>62996.3</v>
      </c>
      <c r="I36" s="28">
        <f t="shared" si="11"/>
        <v>61211.200000000004</v>
      </c>
      <c r="J36" s="28">
        <f t="shared" si="11"/>
        <v>2.6</v>
      </c>
      <c r="K36" s="28">
        <f t="shared" si="11"/>
        <v>61213.8</v>
      </c>
      <c r="L36" s="31">
        <f t="shared" si="1"/>
        <v>51.14614928266447</v>
      </c>
      <c r="M36" s="31"/>
      <c r="N36" s="31">
        <f t="shared" si="2"/>
        <v>51.148321760709905</v>
      </c>
      <c r="O36" s="31">
        <f t="shared" si="3"/>
        <v>97.16726697219018</v>
      </c>
      <c r="P36" s="31">
        <f>J36/G36*100</f>
        <v>433.33333333333337</v>
      </c>
      <c r="Q36" s="31">
        <f t="shared" si="4"/>
        <v>97.170468741815</v>
      </c>
    </row>
    <row r="37" spans="1:17" ht="37.5">
      <c r="A37" s="29" t="s">
        <v>154</v>
      </c>
      <c r="B37" s="30" t="s">
        <v>155</v>
      </c>
      <c r="C37" s="30">
        <v>2503.2</v>
      </c>
      <c r="D37" s="24"/>
      <c r="E37" s="24">
        <f t="shared" si="5"/>
        <v>2503.2</v>
      </c>
      <c r="F37" s="24">
        <v>633.6</v>
      </c>
      <c r="G37" s="24"/>
      <c r="H37" s="24">
        <f t="shared" si="7"/>
        <v>633.6</v>
      </c>
      <c r="I37" s="24">
        <v>633.6</v>
      </c>
      <c r="J37" s="24"/>
      <c r="K37" s="24">
        <f aca="true" t="shared" si="12" ref="K37:K69">I37+J37</f>
        <v>633.6</v>
      </c>
      <c r="L37" s="24">
        <f t="shared" si="1"/>
        <v>25.31160115052733</v>
      </c>
      <c r="M37" s="24"/>
      <c r="N37" s="24">
        <f t="shared" si="2"/>
        <v>25.31160115052733</v>
      </c>
      <c r="O37" s="24">
        <f t="shared" si="3"/>
        <v>100</v>
      </c>
      <c r="P37" s="24"/>
      <c r="Q37" s="24">
        <f t="shared" si="4"/>
        <v>100</v>
      </c>
    </row>
    <row r="38" spans="1:17" ht="50.25">
      <c r="A38" s="29" t="s">
        <v>156</v>
      </c>
      <c r="B38" s="30" t="s">
        <v>157</v>
      </c>
      <c r="C38" s="30">
        <v>6208</v>
      </c>
      <c r="D38" s="24"/>
      <c r="E38" s="24">
        <f t="shared" si="5"/>
        <v>6208</v>
      </c>
      <c r="F38" s="24">
        <v>3198.8</v>
      </c>
      <c r="G38" s="24"/>
      <c r="H38" s="24">
        <f t="shared" si="7"/>
        <v>3198.8</v>
      </c>
      <c r="I38" s="24">
        <v>3198.4</v>
      </c>
      <c r="J38" s="24"/>
      <c r="K38" s="24">
        <f t="shared" si="12"/>
        <v>3198.4</v>
      </c>
      <c r="L38" s="24">
        <f t="shared" si="1"/>
        <v>51.52061855670104</v>
      </c>
      <c r="M38" s="24"/>
      <c r="N38" s="24">
        <f t="shared" si="2"/>
        <v>51.52061855670104</v>
      </c>
      <c r="O38" s="24">
        <f t="shared" si="3"/>
        <v>99.98749531074152</v>
      </c>
      <c r="P38" s="24"/>
      <c r="Q38" s="24">
        <f t="shared" si="4"/>
        <v>99.98749531074152</v>
      </c>
    </row>
    <row r="39" spans="1:17" ht="50.25">
      <c r="A39" s="29" t="s">
        <v>158</v>
      </c>
      <c r="B39" s="30" t="s">
        <v>159</v>
      </c>
      <c r="C39" s="30">
        <v>311</v>
      </c>
      <c r="D39" s="24"/>
      <c r="E39" s="24">
        <f t="shared" si="5"/>
        <v>311</v>
      </c>
      <c r="F39" s="24">
        <v>140.6</v>
      </c>
      <c r="G39" s="24"/>
      <c r="H39" s="24">
        <f t="shared" si="7"/>
        <v>140.6</v>
      </c>
      <c r="I39" s="24">
        <v>138.1</v>
      </c>
      <c r="J39" s="24"/>
      <c r="K39" s="24">
        <f t="shared" si="12"/>
        <v>138.1</v>
      </c>
      <c r="L39" s="24">
        <f t="shared" si="1"/>
        <v>44.40514469453376</v>
      </c>
      <c r="M39" s="24"/>
      <c r="N39" s="24">
        <f t="shared" si="2"/>
        <v>44.40514469453376</v>
      </c>
      <c r="O39" s="24">
        <f t="shared" si="3"/>
        <v>98.22190611664296</v>
      </c>
      <c r="P39" s="24"/>
      <c r="Q39" s="24">
        <f t="shared" si="4"/>
        <v>98.22190611664296</v>
      </c>
    </row>
    <row r="40" spans="1:17" ht="50.25">
      <c r="A40" s="29" t="s">
        <v>160</v>
      </c>
      <c r="B40" s="30" t="s">
        <v>161</v>
      </c>
      <c r="C40" s="30">
        <v>311</v>
      </c>
      <c r="D40" s="24"/>
      <c r="E40" s="24">
        <f t="shared" si="5"/>
        <v>311</v>
      </c>
      <c r="F40" s="24">
        <v>131</v>
      </c>
      <c r="G40" s="24"/>
      <c r="H40" s="24">
        <f t="shared" si="7"/>
        <v>131</v>
      </c>
      <c r="I40" s="24">
        <v>114.8</v>
      </c>
      <c r="J40" s="24"/>
      <c r="K40" s="24">
        <f t="shared" si="12"/>
        <v>114.8</v>
      </c>
      <c r="L40" s="24">
        <f t="shared" si="1"/>
        <v>36.91318327974276</v>
      </c>
      <c r="M40" s="24"/>
      <c r="N40" s="24">
        <f t="shared" si="2"/>
        <v>36.91318327974276</v>
      </c>
      <c r="O40" s="24">
        <f t="shared" si="3"/>
        <v>87.63358778625954</v>
      </c>
      <c r="P40" s="24"/>
      <c r="Q40" s="24">
        <f t="shared" si="4"/>
        <v>87.63358778625954</v>
      </c>
    </row>
    <row r="41" spans="1:17" ht="50.25">
      <c r="A41" s="29" t="s">
        <v>162</v>
      </c>
      <c r="B41" s="30" t="s">
        <v>163</v>
      </c>
      <c r="C41" s="30">
        <v>1241.6</v>
      </c>
      <c r="D41" s="24"/>
      <c r="E41" s="24">
        <f t="shared" si="5"/>
        <v>1241.6</v>
      </c>
      <c r="F41" s="24">
        <v>831.6</v>
      </c>
      <c r="G41" s="24"/>
      <c r="H41" s="24">
        <f t="shared" si="7"/>
        <v>831.6</v>
      </c>
      <c r="I41" s="24">
        <v>753.2</v>
      </c>
      <c r="J41" s="24"/>
      <c r="K41" s="24">
        <f t="shared" si="12"/>
        <v>753.2</v>
      </c>
      <c r="L41" s="24">
        <f t="shared" si="1"/>
        <v>60.66365979381444</v>
      </c>
      <c r="M41" s="24"/>
      <c r="N41" s="24">
        <f t="shared" si="2"/>
        <v>60.66365979381444</v>
      </c>
      <c r="O41" s="24">
        <f t="shared" si="3"/>
        <v>90.57239057239057</v>
      </c>
      <c r="P41" s="24"/>
      <c r="Q41" s="24">
        <f t="shared" si="4"/>
        <v>90.57239057239057</v>
      </c>
    </row>
    <row r="42" spans="1:17" ht="12">
      <c r="A42" s="29" t="s">
        <v>164</v>
      </c>
      <c r="B42" s="30" t="s">
        <v>165</v>
      </c>
      <c r="C42" s="30">
        <v>543.2</v>
      </c>
      <c r="D42" s="24"/>
      <c r="E42" s="24">
        <f t="shared" si="5"/>
        <v>543.2</v>
      </c>
      <c r="F42" s="24">
        <v>307</v>
      </c>
      <c r="G42" s="24"/>
      <c r="H42" s="24">
        <f t="shared" si="7"/>
        <v>307</v>
      </c>
      <c r="I42" s="24">
        <v>303.1</v>
      </c>
      <c r="J42" s="24"/>
      <c r="K42" s="24">
        <f t="shared" si="12"/>
        <v>303.1</v>
      </c>
      <c r="L42" s="24">
        <f t="shared" si="1"/>
        <v>55.79896907216495</v>
      </c>
      <c r="M42" s="24"/>
      <c r="N42" s="24">
        <f t="shared" si="2"/>
        <v>55.79896907216495</v>
      </c>
      <c r="O42" s="24">
        <f t="shared" si="3"/>
        <v>98.72964169381109</v>
      </c>
      <c r="P42" s="24"/>
      <c r="Q42" s="24">
        <f t="shared" si="4"/>
        <v>98.72964169381109</v>
      </c>
    </row>
    <row r="43" spans="1:17" ht="24.75">
      <c r="A43" s="29" t="s">
        <v>166</v>
      </c>
      <c r="B43" s="30" t="s">
        <v>167</v>
      </c>
      <c r="C43" s="30">
        <v>43411.8</v>
      </c>
      <c r="D43" s="24"/>
      <c r="E43" s="24">
        <f t="shared" si="5"/>
        <v>43411.8</v>
      </c>
      <c r="F43" s="24">
        <v>40333.6</v>
      </c>
      <c r="G43" s="24"/>
      <c r="H43" s="24">
        <f t="shared" si="7"/>
        <v>40333.6</v>
      </c>
      <c r="I43" s="24">
        <v>39852.4</v>
      </c>
      <c r="J43" s="24"/>
      <c r="K43" s="24">
        <f t="shared" si="12"/>
        <v>39852.4</v>
      </c>
      <c r="L43" s="24">
        <f t="shared" si="1"/>
        <v>91.80084677437932</v>
      </c>
      <c r="M43" s="24"/>
      <c r="N43" s="24">
        <f t="shared" si="2"/>
        <v>91.80084677437932</v>
      </c>
      <c r="O43" s="24">
        <f t="shared" si="3"/>
        <v>98.80695003669398</v>
      </c>
      <c r="P43" s="24"/>
      <c r="Q43" s="24">
        <f t="shared" si="4"/>
        <v>98.80695003669398</v>
      </c>
    </row>
    <row r="44" spans="1:17" ht="50.25">
      <c r="A44" s="29" t="s">
        <v>168</v>
      </c>
      <c r="B44" s="30" t="s">
        <v>157</v>
      </c>
      <c r="C44" s="30">
        <v>573.5</v>
      </c>
      <c r="D44" s="24"/>
      <c r="E44" s="24">
        <f t="shared" si="5"/>
        <v>573.5</v>
      </c>
      <c r="F44" s="24">
        <v>30.9</v>
      </c>
      <c r="G44" s="24"/>
      <c r="H44" s="24">
        <f t="shared" si="7"/>
        <v>30.9</v>
      </c>
      <c r="I44" s="24">
        <v>30.9</v>
      </c>
      <c r="J44" s="24"/>
      <c r="K44" s="24">
        <f t="shared" si="12"/>
        <v>30.9</v>
      </c>
      <c r="L44" s="24">
        <f t="shared" si="1"/>
        <v>5.387968613775065</v>
      </c>
      <c r="M44" s="24"/>
      <c r="N44" s="24">
        <f t="shared" si="2"/>
        <v>5.387968613775065</v>
      </c>
      <c r="O44" s="24">
        <f t="shared" si="3"/>
        <v>100</v>
      </c>
      <c r="P44" s="24"/>
      <c r="Q44" s="24">
        <f t="shared" si="4"/>
        <v>100</v>
      </c>
    </row>
    <row r="45" spans="1:17" ht="50.25">
      <c r="A45" s="29" t="s">
        <v>169</v>
      </c>
      <c r="B45" s="30" t="s">
        <v>159</v>
      </c>
      <c r="C45" s="30">
        <v>16</v>
      </c>
      <c r="D45" s="24"/>
      <c r="E45" s="24">
        <f t="shared" si="5"/>
        <v>16</v>
      </c>
      <c r="F45" s="24"/>
      <c r="G45" s="24"/>
      <c r="H45" s="24">
        <f t="shared" si="7"/>
        <v>0</v>
      </c>
      <c r="I45" s="24"/>
      <c r="J45" s="24"/>
      <c r="K45" s="24">
        <f t="shared" si="12"/>
        <v>0</v>
      </c>
      <c r="L45" s="24">
        <f t="shared" si="1"/>
        <v>0</v>
      </c>
      <c r="M45" s="24"/>
      <c r="N45" s="24">
        <f t="shared" si="2"/>
        <v>0</v>
      </c>
      <c r="O45" s="24"/>
      <c r="P45" s="24"/>
      <c r="Q45" s="24"/>
    </row>
    <row r="46" spans="1:17" ht="50.25">
      <c r="A46" s="29" t="s">
        <v>170</v>
      </c>
      <c r="B46" s="30" t="s">
        <v>171</v>
      </c>
      <c r="C46" s="30">
        <v>19</v>
      </c>
      <c r="D46" s="24"/>
      <c r="E46" s="24">
        <f t="shared" si="5"/>
        <v>19</v>
      </c>
      <c r="F46" s="24"/>
      <c r="G46" s="24"/>
      <c r="H46" s="24">
        <f t="shared" si="7"/>
        <v>0</v>
      </c>
      <c r="I46" s="24"/>
      <c r="J46" s="24"/>
      <c r="K46" s="24">
        <f t="shared" si="12"/>
        <v>0</v>
      </c>
      <c r="L46" s="24">
        <f t="shared" si="1"/>
        <v>0</v>
      </c>
      <c r="M46" s="24"/>
      <c r="N46" s="24">
        <f t="shared" si="2"/>
        <v>0</v>
      </c>
      <c r="O46" s="24"/>
      <c r="P46" s="24"/>
      <c r="Q46" s="24"/>
    </row>
    <row r="47" spans="1:17" ht="50.25">
      <c r="A47" s="29" t="s">
        <v>172</v>
      </c>
      <c r="B47" s="30" t="s">
        <v>163</v>
      </c>
      <c r="C47" s="30">
        <v>170</v>
      </c>
      <c r="D47" s="24"/>
      <c r="E47" s="24">
        <f t="shared" si="5"/>
        <v>170</v>
      </c>
      <c r="F47" s="24"/>
      <c r="G47" s="24"/>
      <c r="H47" s="24">
        <f t="shared" si="7"/>
        <v>0</v>
      </c>
      <c r="I47" s="24"/>
      <c r="J47" s="24"/>
      <c r="K47" s="24">
        <f t="shared" si="12"/>
        <v>0</v>
      </c>
      <c r="L47" s="24">
        <f t="shared" si="1"/>
        <v>0</v>
      </c>
      <c r="M47" s="24"/>
      <c r="N47" s="24">
        <f t="shared" si="2"/>
        <v>0</v>
      </c>
      <c r="O47" s="24"/>
      <c r="P47" s="24"/>
      <c r="Q47" s="24"/>
    </row>
    <row r="48" spans="1:17" ht="24.75">
      <c r="A48" s="29" t="s">
        <v>173</v>
      </c>
      <c r="B48" s="30" t="s">
        <v>174</v>
      </c>
      <c r="C48" s="30">
        <v>140</v>
      </c>
      <c r="D48" s="24"/>
      <c r="E48" s="24">
        <f t="shared" si="5"/>
        <v>140</v>
      </c>
      <c r="F48" s="24">
        <v>18</v>
      </c>
      <c r="G48" s="24"/>
      <c r="H48" s="24">
        <f t="shared" si="7"/>
        <v>18</v>
      </c>
      <c r="I48" s="24">
        <v>18</v>
      </c>
      <c r="J48" s="24"/>
      <c r="K48" s="24">
        <f t="shared" si="12"/>
        <v>18</v>
      </c>
      <c r="L48" s="24">
        <f t="shared" si="1"/>
        <v>12.857142857142856</v>
      </c>
      <c r="M48" s="24"/>
      <c r="N48" s="24">
        <f t="shared" si="2"/>
        <v>12.857142857142856</v>
      </c>
      <c r="O48" s="24">
        <f t="shared" si="3"/>
        <v>100</v>
      </c>
      <c r="P48" s="24"/>
      <c r="Q48" s="24">
        <f t="shared" si="4"/>
        <v>100</v>
      </c>
    </row>
    <row r="49" spans="1:17" ht="24.75">
      <c r="A49" s="29" t="s">
        <v>175</v>
      </c>
      <c r="B49" s="30" t="s">
        <v>176</v>
      </c>
      <c r="C49" s="30">
        <v>1762</v>
      </c>
      <c r="D49" s="24"/>
      <c r="E49" s="24">
        <f t="shared" si="5"/>
        <v>1762</v>
      </c>
      <c r="F49" s="24">
        <v>1459.1</v>
      </c>
      <c r="G49" s="24"/>
      <c r="H49" s="24">
        <f t="shared" si="7"/>
        <v>1459.1</v>
      </c>
      <c r="I49" s="24">
        <v>1459.1</v>
      </c>
      <c r="J49" s="24"/>
      <c r="K49" s="24">
        <f t="shared" si="12"/>
        <v>1459.1</v>
      </c>
      <c r="L49" s="24">
        <f t="shared" si="1"/>
        <v>82.80930760499432</v>
      </c>
      <c r="M49" s="24"/>
      <c r="N49" s="24">
        <f t="shared" si="2"/>
        <v>82.80930760499432</v>
      </c>
      <c r="O49" s="24">
        <f t="shared" si="3"/>
        <v>100</v>
      </c>
      <c r="P49" s="24"/>
      <c r="Q49" s="24">
        <f t="shared" si="4"/>
        <v>100</v>
      </c>
    </row>
    <row r="50" spans="1:17" ht="37.5">
      <c r="A50" s="29" t="s">
        <v>177</v>
      </c>
      <c r="B50" s="30" t="s">
        <v>178</v>
      </c>
      <c r="C50" s="30">
        <v>1.3</v>
      </c>
      <c r="D50" s="24"/>
      <c r="E50" s="24">
        <f t="shared" si="5"/>
        <v>1.3</v>
      </c>
      <c r="F50" s="24">
        <v>1.3</v>
      </c>
      <c r="G50" s="24"/>
      <c r="H50" s="24">
        <f t="shared" si="7"/>
        <v>1.3</v>
      </c>
      <c r="I50" s="24"/>
      <c r="J50" s="24"/>
      <c r="K50" s="24">
        <f t="shared" si="12"/>
        <v>0</v>
      </c>
      <c r="L50" s="24">
        <f t="shared" si="1"/>
        <v>0</v>
      </c>
      <c r="M50" s="24"/>
      <c r="N50" s="24">
        <f t="shared" si="2"/>
        <v>0</v>
      </c>
      <c r="O50" s="24">
        <f t="shared" si="3"/>
        <v>0</v>
      </c>
      <c r="P50" s="24"/>
      <c r="Q50" s="24">
        <f t="shared" si="4"/>
        <v>0</v>
      </c>
    </row>
    <row r="51" spans="1:17" ht="12">
      <c r="A51" s="29" t="s">
        <v>179</v>
      </c>
      <c r="B51" s="30" t="s">
        <v>180</v>
      </c>
      <c r="C51" s="30">
        <v>65</v>
      </c>
      <c r="D51" s="24"/>
      <c r="E51" s="24">
        <f t="shared" si="5"/>
        <v>65</v>
      </c>
      <c r="F51" s="24">
        <v>16.2</v>
      </c>
      <c r="G51" s="24"/>
      <c r="H51" s="24">
        <f t="shared" si="7"/>
        <v>16.2</v>
      </c>
      <c r="I51" s="24">
        <v>8.7</v>
      </c>
      <c r="J51" s="24"/>
      <c r="K51" s="24">
        <f t="shared" si="12"/>
        <v>8.7</v>
      </c>
      <c r="L51" s="24">
        <f t="shared" si="1"/>
        <v>13.384615384615383</v>
      </c>
      <c r="M51" s="24"/>
      <c r="N51" s="24">
        <f t="shared" si="2"/>
        <v>13.384615384615383</v>
      </c>
      <c r="O51" s="24">
        <f t="shared" si="3"/>
        <v>53.703703703703695</v>
      </c>
      <c r="P51" s="24"/>
      <c r="Q51" s="24">
        <f t="shared" si="4"/>
        <v>53.703703703703695</v>
      </c>
    </row>
    <row r="52" spans="1:17" ht="24.75">
      <c r="A52" s="29" t="s">
        <v>181</v>
      </c>
      <c r="B52" s="30" t="s">
        <v>68</v>
      </c>
      <c r="C52" s="30">
        <v>100</v>
      </c>
      <c r="D52" s="24"/>
      <c r="E52" s="24">
        <f t="shared" si="5"/>
        <v>100</v>
      </c>
      <c r="F52" s="24">
        <v>521</v>
      </c>
      <c r="G52" s="24"/>
      <c r="H52" s="24">
        <f t="shared" si="7"/>
        <v>521</v>
      </c>
      <c r="I52" s="24">
        <v>108</v>
      </c>
      <c r="J52" s="24"/>
      <c r="K52" s="24">
        <f t="shared" si="12"/>
        <v>108</v>
      </c>
      <c r="L52" s="24">
        <f t="shared" si="1"/>
        <v>108</v>
      </c>
      <c r="M52" s="24"/>
      <c r="N52" s="24">
        <f t="shared" si="2"/>
        <v>108</v>
      </c>
      <c r="O52" s="24">
        <f t="shared" si="3"/>
        <v>20.72936660268714</v>
      </c>
      <c r="P52" s="24"/>
      <c r="Q52" s="24">
        <f t="shared" si="4"/>
        <v>20.72936660268714</v>
      </c>
    </row>
    <row r="53" spans="1:17" ht="24.75">
      <c r="A53" s="29" t="s">
        <v>182</v>
      </c>
      <c r="B53" s="30" t="s">
        <v>183</v>
      </c>
      <c r="C53" s="30">
        <v>13.8</v>
      </c>
      <c r="D53" s="24"/>
      <c r="E53" s="24">
        <f t="shared" si="5"/>
        <v>13.8</v>
      </c>
      <c r="F53" s="24">
        <v>3.5</v>
      </c>
      <c r="G53" s="24"/>
      <c r="H53" s="24">
        <f t="shared" si="7"/>
        <v>3.5</v>
      </c>
      <c r="I53" s="24">
        <v>1.4</v>
      </c>
      <c r="J53" s="24"/>
      <c r="K53" s="24">
        <f t="shared" si="12"/>
        <v>1.4</v>
      </c>
      <c r="L53" s="24">
        <f t="shared" si="1"/>
        <v>10.144927536231883</v>
      </c>
      <c r="M53" s="24"/>
      <c r="N53" s="24">
        <f t="shared" si="2"/>
        <v>10.144927536231883</v>
      </c>
      <c r="O53" s="24">
        <f t="shared" si="3"/>
        <v>40</v>
      </c>
      <c r="P53" s="24"/>
      <c r="Q53" s="24">
        <f t="shared" si="4"/>
        <v>40</v>
      </c>
    </row>
    <row r="54" spans="1:17" ht="12">
      <c r="A54" s="29" t="s">
        <v>184</v>
      </c>
      <c r="B54" s="30" t="s">
        <v>185</v>
      </c>
      <c r="C54" s="30">
        <v>431.4</v>
      </c>
      <c r="D54" s="24"/>
      <c r="E54" s="24">
        <f t="shared" si="5"/>
        <v>431.4</v>
      </c>
      <c r="F54" s="24">
        <v>75.3</v>
      </c>
      <c r="G54" s="24"/>
      <c r="H54" s="24">
        <f t="shared" si="7"/>
        <v>75.3</v>
      </c>
      <c r="I54" s="24">
        <v>67.5</v>
      </c>
      <c r="J54" s="24"/>
      <c r="K54" s="24">
        <f t="shared" si="12"/>
        <v>67.5</v>
      </c>
      <c r="L54" s="24">
        <f t="shared" si="1"/>
        <v>15.646731571627262</v>
      </c>
      <c r="M54" s="24"/>
      <c r="N54" s="24">
        <f t="shared" si="2"/>
        <v>15.646731571627262</v>
      </c>
      <c r="O54" s="24">
        <f t="shared" si="3"/>
        <v>89.64143426294821</v>
      </c>
      <c r="P54" s="24"/>
      <c r="Q54" s="24">
        <f t="shared" si="4"/>
        <v>89.64143426294821</v>
      </c>
    </row>
    <row r="55" spans="1:17" ht="12">
      <c r="A55" s="29" t="s">
        <v>186</v>
      </c>
      <c r="B55" s="30" t="s">
        <v>187</v>
      </c>
      <c r="C55" s="30">
        <v>70.2</v>
      </c>
      <c r="D55" s="24"/>
      <c r="E55" s="24">
        <f t="shared" si="5"/>
        <v>70.2</v>
      </c>
      <c r="F55" s="24">
        <v>27</v>
      </c>
      <c r="G55" s="24"/>
      <c r="H55" s="24">
        <f t="shared" si="7"/>
        <v>27</v>
      </c>
      <c r="I55" s="24">
        <v>20.4</v>
      </c>
      <c r="J55" s="24"/>
      <c r="K55" s="24">
        <f t="shared" si="12"/>
        <v>20.4</v>
      </c>
      <c r="L55" s="24">
        <f t="shared" si="1"/>
        <v>29.059829059829056</v>
      </c>
      <c r="M55" s="24"/>
      <c r="N55" s="24">
        <f t="shared" si="2"/>
        <v>29.059829059829056</v>
      </c>
      <c r="O55" s="24">
        <f t="shared" si="3"/>
        <v>75.55555555555556</v>
      </c>
      <c r="P55" s="24"/>
      <c r="Q55" s="24">
        <f t="shared" si="4"/>
        <v>75.55555555555556</v>
      </c>
    </row>
    <row r="56" spans="1:17" ht="12">
      <c r="A56" s="29" t="s">
        <v>188</v>
      </c>
      <c r="B56" s="30" t="s">
        <v>189</v>
      </c>
      <c r="C56" s="30">
        <v>21552.3</v>
      </c>
      <c r="D56" s="24"/>
      <c r="E56" s="24">
        <f t="shared" si="5"/>
        <v>21552.3</v>
      </c>
      <c r="F56" s="24">
        <v>5531.8</v>
      </c>
      <c r="G56" s="24"/>
      <c r="H56" s="24">
        <f t="shared" si="7"/>
        <v>5531.8</v>
      </c>
      <c r="I56" s="24">
        <v>5264.5</v>
      </c>
      <c r="J56" s="24"/>
      <c r="K56" s="24">
        <f t="shared" si="12"/>
        <v>5264.5</v>
      </c>
      <c r="L56" s="24">
        <f t="shared" si="1"/>
        <v>24.426627320517998</v>
      </c>
      <c r="M56" s="24"/>
      <c r="N56" s="24">
        <f t="shared" si="2"/>
        <v>24.426627320517998</v>
      </c>
      <c r="O56" s="24">
        <f t="shared" si="3"/>
        <v>95.16793810332983</v>
      </c>
      <c r="P56" s="24"/>
      <c r="Q56" s="24">
        <f t="shared" si="4"/>
        <v>95.16793810332983</v>
      </c>
    </row>
    <row r="57" spans="1:17" ht="12">
      <c r="A57" s="29" t="s">
        <v>190</v>
      </c>
      <c r="B57" s="30" t="s">
        <v>191</v>
      </c>
      <c r="C57" s="30">
        <v>3041.5</v>
      </c>
      <c r="D57" s="24"/>
      <c r="E57" s="24">
        <f t="shared" si="5"/>
        <v>3041.5</v>
      </c>
      <c r="F57" s="24">
        <v>882.4</v>
      </c>
      <c r="G57" s="24"/>
      <c r="H57" s="24">
        <f t="shared" si="7"/>
        <v>882.4</v>
      </c>
      <c r="I57" s="24">
        <v>882.3</v>
      </c>
      <c r="J57" s="24"/>
      <c r="K57" s="24">
        <f t="shared" si="12"/>
        <v>882.3</v>
      </c>
      <c r="L57" s="24">
        <f t="shared" si="1"/>
        <v>29.00871280618116</v>
      </c>
      <c r="M57" s="24"/>
      <c r="N57" s="24">
        <f t="shared" si="2"/>
        <v>29.00871280618116</v>
      </c>
      <c r="O57" s="24">
        <f t="shared" si="3"/>
        <v>99.98866727107887</v>
      </c>
      <c r="P57" s="24"/>
      <c r="Q57" s="24">
        <f t="shared" si="4"/>
        <v>99.98866727107887</v>
      </c>
    </row>
    <row r="58" spans="1:17" ht="12">
      <c r="A58" s="29" t="s">
        <v>192</v>
      </c>
      <c r="B58" s="30" t="s">
        <v>193</v>
      </c>
      <c r="C58" s="30">
        <v>11151.2</v>
      </c>
      <c r="D58" s="24"/>
      <c r="E58" s="24">
        <f t="shared" si="5"/>
        <v>11151.2</v>
      </c>
      <c r="F58" s="24">
        <v>2456.1</v>
      </c>
      <c r="G58" s="24"/>
      <c r="H58" s="24">
        <f t="shared" si="7"/>
        <v>2456.1</v>
      </c>
      <c r="I58" s="24">
        <v>2454.5</v>
      </c>
      <c r="J58" s="24"/>
      <c r="K58" s="24">
        <f t="shared" si="12"/>
        <v>2454.5</v>
      </c>
      <c r="L58" s="24">
        <f t="shared" si="1"/>
        <v>22.0110840088959</v>
      </c>
      <c r="M58" s="24"/>
      <c r="N58" s="24">
        <f t="shared" si="2"/>
        <v>22.0110840088959</v>
      </c>
      <c r="O58" s="24">
        <f t="shared" si="3"/>
        <v>99.93485607263548</v>
      </c>
      <c r="P58" s="24"/>
      <c r="Q58" s="24">
        <f t="shared" si="4"/>
        <v>99.93485607263548</v>
      </c>
    </row>
    <row r="59" spans="1:17" ht="12">
      <c r="A59" s="29" t="s">
        <v>194</v>
      </c>
      <c r="B59" s="30" t="s">
        <v>195</v>
      </c>
      <c r="C59" s="30">
        <v>506.7</v>
      </c>
      <c r="D59" s="24"/>
      <c r="E59" s="24">
        <f t="shared" si="5"/>
        <v>506.7</v>
      </c>
      <c r="F59" s="24">
        <v>162</v>
      </c>
      <c r="G59" s="24"/>
      <c r="H59" s="24">
        <f t="shared" si="7"/>
        <v>162</v>
      </c>
      <c r="I59" s="24">
        <v>111.9</v>
      </c>
      <c r="J59" s="24"/>
      <c r="K59" s="24">
        <f t="shared" si="12"/>
        <v>111.9</v>
      </c>
      <c r="L59" s="24">
        <f t="shared" si="1"/>
        <v>22.08407341622262</v>
      </c>
      <c r="M59" s="24"/>
      <c r="N59" s="24">
        <f t="shared" si="2"/>
        <v>22.08407341622262</v>
      </c>
      <c r="O59" s="24">
        <f t="shared" si="3"/>
        <v>69.07407407407408</v>
      </c>
      <c r="P59" s="24"/>
      <c r="Q59" s="24">
        <f t="shared" si="4"/>
        <v>69.07407407407408</v>
      </c>
    </row>
    <row r="60" spans="1:17" ht="12">
      <c r="A60" s="29" t="s">
        <v>196</v>
      </c>
      <c r="B60" s="30" t="s">
        <v>197</v>
      </c>
      <c r="C60" s="30">
        <v>61.9</v>
      </c>
      <c r="D60" s="24"/>
      <c r="E60" s="24">
        <f t="shared" si="5"/>
        <v>61.9</v>
      </c>
      <c r="F60" s="24">
        <v>10.3</v>
      </c>
      <c r="G60" s="24"/>
      <c r="H60" s="24">
        <f t="shared" si="7"/>
        <v>10.3</v>
      </c>
      <c r="I60" s="24">
        <v>10.3</v>
      </c>
      <c r="J60" s="24"/>
      <c r="K60" s="24">
        <f t="shared" si="12"/>
        <v>10.3</v>
      </c>
      <c r="L60" s="24">
        <f t="shared" si="1"/>
        <v>16.639741518578354</v>
      </c>
      <c r="M60" s="24"/>
      <c r="N60" s="24">
        <f t="shared" si="2"/>
        <v>16.639741518578354</v>
      </c>
      <c r="O60" s="24">
        <f t="shared" si="3"/>
        <v>100</v>
      </c>
      <c r="P60" s="24"/>
      <c r="Q60" s="24">
        <f t="shared" si="4"/>
        <v>100</v>
      </c>
    </row>
    <row r="61" spans="1:17" ht="12">
      <c r="A61" s="29" t="s">
        <v>198</v>
      </c>
      <c r="B61" s="30" t="s">
        <v>199</v>
      </c>
      <c r="C61" s="30">
        <v>13149</v>
      </c>
      <c r="D61" s="24"/>
      <c r="E61" s="24">
        <f t="shared" si="5"/>
        <v>13149</v>
      </c>
      <c r="F61" s="24">
        <v>2731.2</v>
      </c>
      <c r="G61" s="24"/>
      <c r="H61" s="24">
        <f t="shared" si="7"/>
        <v>2731.2</v>
      </c>
      <c r="I61" s="24">
        <v>2730.6</v>
      </c>
      <c r="J61" s="24"/>
      <c r="K61" s="24">
        <f t="shared" si="12"/>
        <v>2730.6</v>
      </c>
      <c r="L61" s="24">
        <f t="shared" si="1"/>
        <v>20.766598220396986</v>
      </c>
      <c r="M61" s="24"/>
      <c r="N61" s="24">
        <f t="shared" si="2"/>
        <v>20.766598220396986</v>
      </c>
      <c r="O61" s="24">
        <f t="shared" si="3"/>
        <v>99.9780316344464</v>
      </c>
      <c r="P61" s="24"/>
      <c r="Q61" s="24">
        <f t="shared" si="4"/>
        <v>99.9780316344464</v>
      </c>
    </row>
    <row r="62" spans="1:17" ht="12">
      <c r="A62" s="29" t="s">
        <v>200</v>
      </c>
      <c r="B62" s="30" t="s">
        <v>201</v>
      </c>
      <c r="C62" s="30">
        <v>7958.4</v>
      </c>
      <c r="D62" s="24"/>
      <c r="E62" s="24">
        <f t="shared" si="5"/>
        <v>7958.4</v>
      </c>
      <c r="F62" s="24">
        <v>2162.9</v>
      </c>
      <c r="G62" s="24"/>
      <c r="H62" s="24">
        <f t="shared" si="7"/>
        <v>2162.9</v>
      </c>
      <c r="I62" s="24">
        <v>1899.2</v>
      </c>
      <c r="J62" s="24"/>
      <c r="K62" s="24">
        <f t="shared" si="12"/>
        <v>1899.2</v>
      </c>
      <c r="L62" s="24">
        <f t="shared" si="1"/>
        <v>23.86409328508243</v>
      </c>
      <c r="M62" s="24"/>
      <c r="N62" s="24">
        <f t="shared" si="2"/>
        <v>23.86409328508243</v>
      </c>
      <c r="O62" s="24">
        <f t="shared" si="3"/>
        <v>87.80803550788293</v>
      </c>
      <c r="P62" s="24"/>
      <c r="Q62" s="24">
        <f t="shared" si="4"/>
        <v>87.80803550788293</v>
      </c>
    </row>
    <row r="63" spans="1:17" ht="24.75">
      <c r="A63" s="29" t="s">
        <v>202</v>
      </c>
      <c r="B63" s="30" t="s">
        <v>203</v>
      </c>
      <c r="C63" s="30">
        <v>1791.6</v>
      </c>
      <c r="D63" s="24"/>
      <c r="E63" s="24">
        <f t="shared" si="5"/>
        <v>1791.6</v>
      </c>
      <c r="F63" s="24">
        <v>334.1</v>
      </c>
      <c r="G63" s="24"/>
      <c r="H63" s="24">
        <f t="shared" si="7"/>
        <v>334.1</v>
      </c>
      <c r="I63" s="24">
        <v>334.1</v>
      </c>
      <c r="J63" s="24"/>
      <c r="K63" s="24">
        <f t="shared" si="12"/>
        <v>334.1</v>
      </c>
      <c r="L63" s="24">
        <f t="shared" si="1"/>
        <v>18.648135744585847</v>
      </c>
      <c r="M63" s="24"/>
      <c r="N63" s="24">
        <f t="shared" si="2"/>
        <v>18.648135744585847</v>
      </c>
      <c r="O63" s="24">
        <f t="shared" si="3"/>
        <v>100</v>
      </c>
      <c r="P63" s="24"/>
      <c r="Q63" s="24">
        <f t="shared" si="4"/>
        <v>100</v>
      </c>
    </row>
    <row r="64" spans="1:17" ht="37.5">
      <c r="A64" s="29" t="s">
        <v>204</v>
      </c>
      <c r="B64" s="30" t="s">
        <v>205</v>
      </c>
      <c r="C64" s="30">
        <v>199</v>
      </c>
      <c r="D64" s="24"/>
      <c r="E64" s="24">
        <f t="shared" si="5"/>
        <v>199</v>
      </c>
      <c r="F64" s="24"/>
      <c r="G64" s="24"/>
      <c r="H64" s="24">
        <f t="shared" si="7"/>
        <v>0</v>
      </c>
      <c r="I64" s="24"/>
      <c r="J64" s="24"/>
      <c r="K64" s="24">
        <f t="shared" si="12"/>
        <v>0</v>
      </c>
      <c r="L64" s="24">
        <f t="shared" si="1"/>
        <v>0</v>
      </c>
      <c r="M64" s="24"/>
      <c r="N64" s="24">
        <f t="shared" si="2"/>
        <v>0</v>
      </c>
      <c r="O64" s="24"/>
      <c r="P64" s="24"/>
      <c r="Q64" s="24"/>
    </row>
    <row r="65" spans="1:17" ht="37.5">
      <c r="A65" s="29" t="s">
        <v>206</v>
      </c>
      <c r="B65" s="30" t="s">
        <v>207</v>
      </c>
      <c r="C65" s="30">
        <v>101.6</v>
      </c>
      <c r="D65" s="24"/>
      <c r="E65" s="24">
        <f t="shared" si="5"/>
        <v>101.6</v>
      </c>
      <c r="F65" s="24">
        <v>27.4</v>
      </c>
      <c r="G65" s="24"/>
      <c r="H65" s="24">
        <f t="shared" si="7"/>
        <v>27.4</v>
      </c>
      <c r="I65" s="24">
        <v>23.7</v>
      </c>
      <c r="J65" s="24"/>
      <c r="K65" s="24">
        <f t="shared" si="12"/>
        <v>23.7</v>
      </c>
      <c r="L65" s="24">
        <f t="shared" si="1"/>
        <v>23.326771653543307</v>
      </c>
      <c r="M65" s="24"/>
      <c r="N65" s="24">
        <f t="shared" si="2"/>
        <v>23.326771653543307</v>
      </c>
      <c r="O65" s="24">
        <f t="shared" si="3"/>
        <v>86.4963503649635</v>
      </c>
      <c r="P65" s="24"/>
      <c r="Q65" s="24">
        <f t="shared" si="4"/>
        <v>86.4963503649635</v>
      </c>
    </row>
    <row r="66" spans="1:17" ht="12">
      <c r="A66" s="29" t="s">
        <v>208</v>
      </c>
      <c r="B66" s="30" t="s">
        <v>31</v>
      </c>
      <c r="C66" s="30">
        <v>183.2</v>
      </c>
      <c r="D66" s="24"/>
      <c r="E66" s="24">
        <f t="shared" si="5"/>
        <v>183.2</v>
      </c>
      <c r="F66" s="24">
        <v>140</v>
      </c>
      <c r="G66" s="24"/>
      <c r="H66" s="24">
        <f t="shared" si="7"/>
        <v>140</v>
      </c>
      <c r="I66" s="24">
        <v>131.1</v>
      </c>
      <c r="J66" s="24"/>
      <c r="K66" s="24">
        <f t="shared" si="12"/>
        <v>131.1</v>
      </c>
      <c r="L66" s="24">
        <f t="shared" si="1"/>
        <v>71.56113537117903</v>
      </c>
      <c r="M66" s="24"/>
      <c r="N66" s="24">
        <f t="shared" si="2"/>
        <v>71.56113537117903</v>
      </c>
      <c r="O66" s="24">
        <f t="shared" si="3"/>
        <v>93.64285714285714</v>
      </c>
      <c r="P66" s="24"/>
      <c r="Q66" s="24">
        <f t="shared" si="4"/>
        <v>93.64285714285714</v>
      </c>
    </row>
    <row r="67" spans="1:17" ht="12">
      <c r="A67" s="29" t="s">
        <v>209</v>
      </c>
      <c r="B67" s="30" t="s">
        <v>89</v>
      </c>
      <c r="C67" s="30">
        <v>30</v>
      </c>
      <c r="D67" s="24"/>
      <c r="E67" s="24">
        <f t="shared" si="5"/>
        <v>30</v>
      </c>
      <c r="F67" s="24">
        <v>11.7</v>
      </c>
      <c r="G67" s="24">
        <v>0.6</v>
      </c>
      <c r="H67" s="24">
        <f t="shared" si="7"/>
        <v>12.299999999999999</v>
      </c>
      <c r="I67" s="24">
        <v>2.6</v>
      </c>
      <c r="J67" s="24">
        <v>2.6</v>
      </c>
      <c r="K67" s="24">
        <f t="shared" si="12"/>
        <v>5.2</v>
      </c>
      <c r="L67" s="24">
        <f t="shared" si="1"/>
        <v>8.666666666666668</v>
      </c>
      <c r="M67" s="24"/>
      <c r="N67" s="24">
        <f t="shared" si="2"/>
        <v>17.333333333333336</v>
      </c>
      <c r="O67" s="24">
        <f t="shared" si="3"/>
        <v>22.222222222222225</v>
      </c>
      <c r="P67" s="24">
        <f>J67/G67*100</f>
        <v>433.33333333333337</v>
      </c>
      <c r="Q67" s="24">
        <f t="shared" si="4"/>
        <v>42.27642276422765</v>
      </c>
    </row>
    <row r="68" spans="1:17" ht="12">
      <c r="A68" s="29" t="s">
        <v>210</v>
      </c>
      <c r="B68" s="30" t="s">
        <v>50</v>
      </c>
      <c r="C68" s="30">
        <v>2027.8</v>
      </c>
      <c r="D68" s="24"/>
      <c r="E68" s="24">
        <f t="shared" si="5"/>
        <v>2027.8</v>
      </c>
      <c r="F68" s="24">
        <v>809.1</v>
      </c>
      <c r="G68" s="24"/>
      <c r="H68" s="24">
        <f t="shared" si="7"/>
        <v>809.1</v>
      </c>
      <c r="I68" s="24">
        <v>651.9</v>
      </c>
      <c r="J68" s="24"/>
      <c r="K68" s="24">
        <f t="shared" si="12"/>
        <v>651.9</v>
      </c>
      <c r="L68" s="24">
        <f t="shared" si="1"/>
        <v>32.148140842292136</v>
      </c>
      <c r="M68" s="24"/>
      <c r="N68" s="24">
        <f t="shared" si="2"/>
        <v>32.148140842292136</v>
      </c>
      <c r="O68" s="24">
        <f t="shared" si="3"/>
        <v>80.57100482017056</v>
      </c>
      <c r="P68" s="24"/>
      <c r="Q68" s="24">
        <f t="shared" si="4"/>
        <v>80.57100482017056</v>
      </c>
    </row>
    <row r="69" spans="1:17" ht="12">
      <c r="A69" s="29" t="s">
        <v>211</v>
      </c>
      <c r="B69" s="30" t="s">
        <v>103</v>
      </c>
      <c r="C69" s="30">
        <v>32.8</v>
      </c>
      <c r="D69" s="24"/>
      <c r="E69" s="24">
        <f t="shared" si="5"/>
        <v>32.8</v>
      </c>
      <c r="F69" s="24">
        <v>8.2</v>
      </c>
      <c r="G69" s="24"/>
      <c r="H69" s="24">
        <f t="shared" si="7"/>
        <v>8.2</v>
      </c>
      <c r="I69" s="24">
        <v>6.9</v>
      </c>
      <c r="J69" s="24"/>
      <c r="K69" s="24">
        <f t="shared" si="12"/>
        <v>6.9</v>
      </c>
      <c r="L69" s="24">
        <f t="shared" si="1"/>
        <v>21.03658536585366</v>
      </c>
      <c r="M69" s="24"/>
      <c r="N69" s="24">
        <f t="shared" si="2"/>
        <v>21.03658536585366</v>
      </c>
      <c r="O69" s="24">
        <f t="shared" si="3"/>
        <v>84.14634146341464</v>
      </c>
      <c r="P69" s="24"/>
      <c r="Q69" s="24">
        <f t="shared" si="4"/>
        <v>84.14634146341464</v>
      </c>
    </row>
    <row r="70" spans="1:17" ht="24.75">
      <c r="A70" s="27" t="s">
        <v>212</v>
      </c>
      <c r="B70" s="28" t="s">
        <v>213</v>
      </c>
      <c r="C70" s="28">
        <f>SUM(C71:C74)</f>
        <v>13997.4</v>
      </c>
      <c r="D70" s="28">
        <f aca="true" t="shared" si="13" ref="D70:K70">SUM(D71:D74)</f>
        <v>110.4</v>
      </c>
      <c r="E70" s="28">
        <f t="shared" si="13"/>
        <v>14107.800000000001</v>
      </c>
      <c r="F70" s="28">
        <f t="shared" si="13"/>
        <v>3708.5000000000005</v>
      </c>
      <c r="G70" s="28">
        <f t="shared" si="13"/>
        <v>30</v>
      </c>
      <c r="H70" s="28">
        <f t="shared" si="13"/>
        <v>3738.5</v>
      </c>
      <c r="I70" s="28">
        <f t="shared" si="13"/>
        <v>3248.6</v>
      </c>
      <c r="J70" s="28">
        <f t="shared" si="13"/>
        <v>5.1000000000000005</v>
      </c>
      <c r="K70" s="28">
        <f t="shared" si="13"/>
        <v>3253.7</v>
      </c>
      <c r="L70" s="31">
        <f aca="true" t="shared" si="14" ref="L70:L80">I70/C70*100</f>
        <v>23.20859588209239</v>
      </c>
      <c r="M70" s="31">
        <f aca="true" t="shared" si="15" ref="M70:M80">J70/D70*100</f>
        <v>4.619565217391305</v>
      </c>
      <c r="N70" s="31">
        <f aca="true" t="shared" si="16" ref="N70:N80">K70/E70*100</f>
        <v>23.063128198585176</v>
      </c>
      <c r="O70" s="31">
        <f aca="true" t="shared" si="17" ref="O70:O80">I70/F70*100</f>
        <v>87.59875960630981</v>
      </c>
      <c r="P70" s="31">
        <f aca="true" t="shared" si="18" ref="P70:P80">J70/G70*100</f>
        <v>17</v>
      </c>
      <c r="Q70" s="31">
        <f aca="true" t="shared" si="19" ref="Q70:Q80">K70/H70*100</f>
        <v>87.03223217868128</v>
      </c>
    </row>
    <row r="71" spans="1:17" ht="12">
      <c r="A71" s="29" t="s">
        <v>214</v>
      </c>
      <c r="B71" s="30" t="s">
        <v>215</v>
      </c>
      <c r="C71" s="30">
        <v>3340.3</v>
      </c>
      <c r="D71" s="24">
        <v>69.4</v>
      </c>
      <c r="E71" s="24">
        <f t="shared" si="5"/>
        <v>3409.7000000000003</v>
      </c>
      <c r="F71" s="24">
        <v>816.4</v>
      </c>
      <c r="G71" s="24">
        <v>19.7</v>
      </c>
      <c r="H71" s="24">
        <f t="shared" si="7"/>
        <v>836.1</v>
      </c>
      <c r="I71" s="24">
        <v>628.3</v>
      </c>
      <c r="J71" s="24">
        <v>2.7</v>
      </c>
      <c r="K71" s="24">
        <f>I71+J71</f>
        <v>631</v>
      </c>
      <c r="L71" s="24">
        <f t="shared" si="14"/>
        <v>18.80968775259707</v>
      </c>
      <c r="M71" s="24">
        <f t="shared" si="15"/>
        <v>3.890489913544669</v>
      </c>
      <c r="N71" s="24">
        <f t="shared" si="16"/>
        <v>18.506026923189722</v>
      </c>
      <c r="O71" s="24">
        <f t="shared" si="17"/>
        <v>76.95982361587457</v>
      </c>
      <c r="P71" s="24">
        <f t="shared" si="18"/>
        <v>13.70558375634518</v>
      </c>
      <c r="Q71" s="24">
        <f t="shared" si="19"/>
        <v>75.46944145437149</v>
      </c>
    </row>
    <row r="72" spans="1:17" ht="12">
      <c r="A72" s="29" t="s">
        <v>216</v>
      </c>
      <c r="B72" s="30" t="s">
        <v>217</v>
      </c>
      <c r="C72" s="30">
        <v>8436</v>
      </c>
      <c r="D72" s="24">
        <v>8</v>
      </c>
      <c r="E72" s="24">
        <f>C72+D72</f>
        <v>8444</v>
      </c>
      <c r="F72" s="24">
        <v>2347.4</v>
      </c>
      <c r="G72" s="24">
        <v>2</v>
      </c>
      <c r="H72" s="24">
        <f t="shared" si="7"/>
        <v>2349.4</v>
      </c>
      <c r="I72" s="24">
        <v>2118.2</v>
      </c>
      <c r="J72" s="24">
        <v>2</v>
      </c>
      <c r="K72" s="24">
        <f>I72+J72</f>
        <v>2120.2</v>
      </c>
      <c r="L72" s="24">
        <f t="shared" si="14"/>
        <v>25.109056424845893</v>
      </c>
      <c r="M72" s="24">
        <f t="shared" si="15"/>
        <v>25</v>
      </c>
      <c r="N72" s="24">
        <f t="shared" si="16"/>
        <v>25.108953102794885</v>
      </c>
      <c r="O72" s="24">
        <f t="shared" si="17"/>
        <v>90.23600579364403</v>
      </c>
      <c r="P72" s="24">
        <f t="shared" si="18"/>
        <v>100</v>
      </c>
      <c r="Q72" s="24">
        <f t="shared" si="19"/>
        <v>90.24431769813567</v>
      </c>
    </row>
    <row r="73" spans="1:17" ht="12">
      <c r="A73" s="29" t="s">
        <v>218</v>
      </c>
      <c r="B73" s="30" t="s">
        <v>219</v>
      </c>
      <c r="C73" s="30">
        <v>1739.1</v>
      </c>
      <c r="D73" s="24">
        <v>33</v>
      </c>
      <c r="E73" s="24">
        <f>C73+D73</f>
        <v>1772.1</v>
      </c>
      <c r="F73" s="24">
        <v>433.9</v>
      </c>
      <c r="G73" s="24">
        <v>8.3</v>
      </c>
      <c r="H73" s="24">
        <f t="shared" si="7"/>
        <v>442.2</v>
      </c>
      <c r="I73" s="24">
        <v>399.6</v>
      </c>
      <c r="J73" s="24">
        <v>0.4</v>
      </c>
      <c r="K73" s="24">
        <f>I73+J73</f>
        <v>400</v>
      </c>
      <c r="L73" s="24">
        <f t="shared" si="14"/>
        <v>22.977402104536832</v>
      </c>
      <c r="M73" s="24">
        <f t="shared" si="15"/>
        <v>1.2121212121212122</v>
      </c>
      <c r="N73" s="24">
        <f t="shared" si="16"/>
        <v>22.572089611195757</v>
      </c>
      <c r="O73" s="24">
        <f t="shared" si="17"/>
        <v>92.09495275409083</v>
      </c>
      <c r="P73" s="24">
        <f t="shared" si="18"/>
        <v>4.8192771084337345</v>
      </c>
      <c r="Q73" s="24">
        <f t="shared" si="19"/>
        <v>90.45680687471732</v>
      </c>
    </row>
    <row r="74" spans="1:17" ht="12">
      <c r="A74" s="29" t="s">
        <v>220</v>
      </c>
      <c r="B74" s="30" t="s">
        <v>221</v>
      </c>
      <c r="C74" s="30">
        <v>482</v>
      </c>
      <c r="D74" s="24"/>
      <c r="E74" s="24">
        <f>C74+D74</f>
        <v>482</v>
      </c>
      <c r="F74" s="24">
        <v>110.8</v>
      </c>
      <c r="G74" s="24"/>
      <c r="H74" s="24">
        <f t="shared" si="7"/>
        <v>110.8</v>
      </c>
      <c r="I74" s="24">
        <v>102.5</v>
      </c>
      <c r="J74" s="24"/>
      <c r="K74" s="24">
        <f>I74+J74</f>
        <v>102.5</v>
      </c>
      <c r="L74" s="24">
        <f t="shared" si="14"/>
        <v>21.265560165975103</v>
      </c>
      <c r="M74" s="24"/>
      <c r="N74" s="24">
        <f t="shared" si="16"/>
        <v>21.265560165975103</v>
      </c>
      <c r="O74" s="24">
        <f t="shared" si="17"/>
        <v>92.50902527075813</v>
      </c>
      <c r="P74" s="24"/>
      <c r="Q74" s="24">
        <f t="shared" si="19"/>
        <v>92.50902527075813</v>
      </c>
    </row>
    <row r="75" spans="1:17" ht="12">
      <c r="A75" s="27" t="s">
        <v>222</v>
      </c>
      <c r="B75" s="28" t="s">
        <v>223</v>
      </c>
      <c r="C75" s="28">
        <f>SUM(C76:C79)</f>
        <v>2448.5</v>
      </c>
      <c r="D75" s="28">
        <f aca="true" t="shared" si="20" ref="D75:K75">SUM(D76:D79)</f>
        <v>0</v>
      </c>
      <c r="E75" s="28">
        <f t="shared" si="20"/>
        <v>2448.5</v>
      </c>
      <c r="F75" s="28">
        <f t="shared" si="20"/>
        <v>110</v>
      </c>
      <c r="G75" s="28">
        <f t="shared" si="20"/>
        <v>60</v>
      </c>
      <c r="H75" s="28">
        <f t="shared" si="20"/>
        <v>170</v>
      </c>
      <c r="I75" s="28">
        <f t="shared" si="20"/>
        <v>110</v>
      </c>
      <c r="J75" s="28">
        <f t="shared" si="20"/>
        <v>60</v>
      </c>
      <c r="K75" s="28">
        <f t="shared" si="20"/>
        <v>170</v>
      </c>
      <c r="L75" s="31">
        <f t="shared" si="14"/>
        <v>4.492546457014498</v>
      </c>
      <c r="M75" s="31"/>
      <c r="N75" s="31">
        <f t="shared" si="16"/>
        <v>6.94302634265877</v>
      </c>
      <c r="O75" s="31">
        <f t="shared" si="17"/>
        <v>100</v>
      </c>
      <c r="P75" s="31">
        <f t="shared" si="18"/>
        <v>100</v>
      </c>
      <c r="Q75" s="31">
        <f t="shared" si="19"/>
        <v>100</v>
      </c>
    </row>
    <row r="76" spans="1:17" ht="12">
      <c r="A76" s="29" t="s">
        <v>224</v>
      </c>
      <c r="B76" s="30" t="s">
        <v>32</v>
      </c>
      <c r="C76" s="30">
        <v>20</v>
      </c>
      <c r="D76" s="24"/>
      <c r="E76" s="24">
        <f>C76+D76</f>
        <v>20</v>
      </c>
      <c r="F76" s="24"/>
      <c r="G76" s="24"/>
      <c r="H76" s="24">
        <f t="shared" si="7"/>
        <v>0</v>
      </c>
      <c r="I76" s="24"/>
      <c r="J76" s="24"/>
      <c r="K76" s="24">
        <f>I76+J76</f>
        <v>0</v>
      </c>
      <c r="L76" s="24">
        <f t="shared" si="14"/>
        <v>0</v>
      </c>
      <c r="M76" s="24"/>
      <c r="N76" s="24">
        <f t="shared" si="16"/>
        <v>0</v>
      </c>
      <c r="O76" s="24"/>
      <c r="P76" s="24"/>
      <c r="Q76" s="24"/>
    </row>
    <row r="77" spans="1:17" ht="12">
      <c r="A77" s="29" t="s">
        <v>225</v>
      </c>
      <c r="B77" s="30" t="s">
        <v>90</v>
      </c>
      <c r="C77" s="30">
        <v>438.5</v>
      </c>
      <c r="D77" s="24"/>
      <c r="E77" s="24">
        <f>C77+D77</f>
        <v>438.5</v>
      </c>
      <c r="F77" s="24">
        <v>110</v>
      </c>
      <c r="G77" s="24"/>
      <c r="H77" s="24">
        <f>F77+G77</f>
        <v>110</v>
      </c>
      <c r="I77" s="24">
        <v>110</v>
      </c>
      <c r="J77" s="24"/>
      <c r="K77" s="24">
        <f>I77+J77</f>
        <v>110</v>
      </c>
      <c r="L77" s="24">
        <f t="shared" si="14"/>
        <v>25.085518814139114</v>
      </c>
      <c r="M77" s="24"/>
      <c r="N77" s="24">
        <f t="shared" si="16"/>
        <v>25.085518814139114</v>
      </c>
      <c r="O77" s="24">
        <f t="shared" si="17"/>
        <v>100</v>
      </c>
      <c r="P77" s="24"/>
      <c r="Q77" s="24">
        <f t="shared" si="19"/>
        <v>100</v>
      </c>
    </row>
    <row r="78" spans="1:17" ht="24.75">
      <c r="A78" s="29" t="s">
        <v>226</v>
      </c>
      <c r="B78" s="30" t="s">
        <v>227</v>
      </c>
      <c r="C78" s="30"/>
      <c r="D78" s="24"/>
      <c r="E78" s="24">
        <f>C78+D78</f>
        <v>0</v>
      </c>
      <c r="F78" s="24"/>
      <c r="G78" s="24"/>
      <c r="H78" s="24">
        <f>F78+G78</f>
        <v>0</v>
      </c>
      <c r="I78" s="24"/>
      <c r="J78" s="24"/>
      <c r="K78" s="24">
        <f>I78+J78</f>
        <v>0</v>
      </c>
      <c r="L78" s="24"/>
      <c r="M78" s="24"/>
      <c r="N78" s="24"/>
      <c r="O78" s="24" t="e">
        <f t="shared" si="17"/>
        <v>#DIV/0!</v>
      </c>
      <c r="P78" s="24"/>
      <c r="Q78" s="24" t="e">
        <f t="shared" si="19"/>
        <v>#DIV/0!</v>
      </c>
    </row>
    <row r="79" spans="1:17" ht="12">
      <c r="A79" s="29" t="s">
        <v>228</v>
      </c>
      <c r="B79" s="30" t="s">
        <v>51</v>
      </c>
      <c r="C79" s="30">
        <v>1990</v>
      </c>
      <c r="D79" s="24"/>
      <c r="E79" s="24">
        <f>C79+D79</f>
        <v>1990</v>
      </c>
      <c r="F79" s="24"/>
      <c r="G79" s="24">
        <v>60</v>
      </c>
      <c r="H79" s="24">
        <f>F79+G79</f>
        <v>60</v>
      </c>
      <c r="I79" s="24"/>
      <c r="J79" s="24">
        <v>60</v>
      </c>
      <c r="K79" s="24">
        <f>I79+J79</f>
        <v>60</v>
      </c>
      <c r="L79" s="24">
        <f t="shared" si="14"/>
        <v>0</v>
      </c>
      <c r="M79" s="24"/>
      <c r="N79" s="24">
        <f t="shared" si="16"/>
        <v>3.015075376884422</v>
      </c>
      <c r="O79" s="24"/>
      <c r="P79" s="24">
        <f t="shared" si="18"/>
        <v>100</v>
      </c>
      <c r="Q79" s="24">
        <f t="shared" si="19"/>
        <v>100</v>
      </c>
    </row>
    <row r="80" spans="1:17" ht="12">
      <c r="A80" s="27" t="s">
        <v>87</v>
      </c>
      <c r="B80" s="28" t="s">
        <v>229</v>
      </c>
      <c r="C80" s="28">
        <f>C5+C10+C26+C36+C70+C75</f>
        <v>304753.80000000005</v>
      </c>
      <c r="D80" s="28">
        <f aca="true" t="shared" si="21" ref="D80:K80">D5+D10+D26+D36+D70+D75</f>
        <v>1590.2</v>
      </c>
      <c r="E80" s="28">
        <f t="shared" si="21"/>
        <v>306344</v>
      </c>
      <c r="F80" s="28">
        <f t="shared" si="21"/>
        <v>114036.70000000001</v>
      </c>
      <c r="G80" s="28">
        <f t="shared" si="21"/>
        <v>1741.6999999999998</v>
      </c>
      <c r="H80" s="28">
        <f t="shared" si="21"/>
        <v>115778.40000000001</v>
      </c>
      <c r="I80" s="28">
        <f t="shared" si="21"/>
        <v>105340.30000000002</v>
      </c>
      <c r="J80" s="28">
        <f t="shared" si="21"/>
        <v>1045.2</v>
      </c>
      <c r="K80" s="28">
        <f t="shared" si="21"/>
        <v>106385.5</v>
      </c>
      <c r="L80" s="31">
        <f t="shared" si="14"/>
        <v>34.56570516922184</v>
      </c>
      <c r="M80" s="31">
        <f t="shared" si="15"/>
        <v>65.72758143629733</v>
      </c>
      <c r="N80" s="31">
        <f t="shared" si="16"/>
        <v>34.72746324393493</v>
      </c>
      <c r="O80" s="31">
        <f t="shared" si="17"/>
        <v>92.37403397327351</v>
      </c>
      <c r="P80" s="31">
        <f t="shared" si="18"/>
        <v>60.01033473043579</v>
      </c>
      <c r="Q80" s="31">
        <f t="shared" si="19"/>
        <v>91.8871741188339</v>
      </c>
    </row>
    <row r="82" spans="2:13" s="32" customFormat="1" ht="12">
      <c r="B82" s="32" t="s">
        <v>236</v>
      </c>
      <c r="M82" s="32" t="s">
        <v>91</v>
      </c>
    </row>
  </sheetData>
  <sheetProtection/>
  <mergeCells count="8">
    <mergeCell ref="A1:A3"/>
    <mergeCell ref="B1:B3"/>
    <mergeCell ref="C1:K1"/>
    <mergeCell ref="L1:N2"/>
    <mergeCell ref="O1:Q2"/>
    <mergeCell ref="C2:E2"/>
    <mergeCell ref="F2:H2"/>
    <mergeCell ref="I2:K2"/>
  </mergeCells>
  <printOptions/>
  <pageMargins left="0.8267716535433072" right="0.15748031496062992" top="0.31496062992125984" bottom="0.1968503937007874" header="0.1968503937007874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">
      <selection activeCell="A68" sqref="A68:IV71"/>
    </sheetView>
  </sheetViews>
  <sheetFormatPr defaultColWidth="9.00390625" defaultRowHeight="12.75"/>
  <cols>
    <col min="2" max="5" width="0" style="0" hidden="1" customWidth="1"/>
  </cols>
  <sheetData>
    <row r="1" spans="1:9" ht="17.25" customHeight="1">
      <c r="A1" s="48" t="s">
        <v>69</v>
      </c>
      <c r="B1" s="48"/>
      <c r="C1" s="48"/>
      <c r="D1" s="48"/>
      <c r="E1" s="48"/>
      <c r="F1" s="48"/>
      <c r="G1" s="48"/>
      <c r="H1" s="48"/>
      <c r="I1" s="48"/>
    </row>
    <row r="2" spans="1:9" ht="17.25" customHeight="1">
      <c r="A2" s="48" t="s">
        <v>70</v>
      </c>
      <c r="B2" s="48"/>
      <c r="C2" s="48"/>
      <c r="D2" s="48"/>
      <c r="E2" s="48"/>
      <c r="F2" s="48"/>
      <c r="G2" s="48"/>
      <c r="H2" s="48"/>
      <c r="I2" s="48"/>
    </row>
    <row r="3" spans="1:4" ht="18.75">
      <c r="A3" s="1" t="s">
        <v>71</v>
      </c>
      <c r="D3" s="2"/>
    </row>
    <row r="4" spans="1:9" ht="30">
      <c r="A4" s="3" t="s">
        <v>72</v>
      </c>
      <c r="B4" s="4" t="s">
        <v>73</v>
      </c>
      <c r="C4" s="4" t="s">
        <v>74</v>
      </c>
      <c r="D4" s="36" t="s">
        <v>75</v>
      </c>
      <c r="E4" s="37"/>
      <c r="F4" s="4" t="s">
        <v>73</v>
      </c>
      <c r="G4" s="4" t="s">
        <v>74</v>
      </c>
      <c r="H4" s="36" t="s">
        <v>75</v>
      </c>
      <c r="I4" s="37"/>
    </row>
    <row r="5" spans="1:9" ht="12.75">
      <c r="A5" s="5">
        <v>1</v>
      </c>
      <c r="B5" s="5">
        <v>3</v>
      </c>
      <c r="C5" s="5">
        <v>4</v>
      </c>
      <c r="D5" s="38">
        <v>5</v>
      </c>
      <c r="E5" s="39"/>
      <c r="F5" s="5">
        <v>3</v>
      </c>
      <c r="G5" s="5">
        <v>4</v>
      </c>
      <c r="H5" s="38">
        <v>5</v>
      </c>
      <c r="I5" s="39"/>
    </row>
    <row r="6" spans="1:8" ht="12.75">
      <c r="A6" s="6" t="s">
        <v>2</v>
      </c>
      <c r="B6" s="7">
        <v>1015400</v>
      </c>
      <c r="C6" s="7">
        <v>0</v>
      </c>
      <c r="D6" s="40">
        <v>1015400</v>
      </c>
      <c r="E6" s="40"/>
      <c r="F6">
        <f>B6/1000</f>
        <v>1015.4</v>
      </c>
      <c r="G6">
        <f>C6/1000</f>
        <v>0</v>
      </c>
      <c r="H6">
        <f>D6/1000</f>
        <v>1015.4</v>
      </c>
    </row>
    <row r="7" spans="1:8" ht="12.75">
      <c r="A7" s="8" t="s">
        <v>14</v>
      </c>
      <c r="B7" s="9">
        <v>1015400</v>
      </c>
      <c r="C7" s="9">
        <v>0</v>
      </c>
      <c r="D7" s="35">
        <v>1015400</v>
      </c>
      <c r="E7" s="35"/>
      <c r="F7">
        <f aca="true" t="shared" si="0" ref="F7:H67">B7/1000</f>
        <v>1015.4</v>
      </c>
      <c r="G7">
        <f t="shared" si="0"/>
        <v>0</v>
      </c>
      <c r="H7">
        <f t="shared" si="0"/>
        <v>1015.4</v>
      </c>
    </row>
    <row r="8" spans="1:8" ht="12.75">
      <c r="A8" s="10" t="s">
        <v>3</v>
      </c>
      <c r="B8" s="11">
        <v>53341200</v>
      </c>
      <c r="C8" s="11">
        <v>644000</v>
      </c>
      <c r="D8" s="41">
        <v>53985200</v>
      </c>
      <c r="E8" s="41"/>
      <c r="F8">
        <f t="shared" si="0"/>
        <v>53341.2</v>
      </c>
      <c r="G8">
        <f t="shared" si="0"/>
        <v>644</v>
      </c>
      <c r="H8">
        <f t="shared" si="0"/>
        <v>53985.2</v>
      </c>
    </row>
    <row r="9" spans="1:8" ht="12.75" hidden="1">
      <c r="A9" s="8" t="s">
        <v>76</v>
      </c>
      <c r="B9" s="9">
        <v>49845800</v>
      </c>
      <c r="C9" s="9">
        <v>644000</v>
      </c>
      <c r="D9" s="35">
        <v>50489800</v>
      </c>
      <c r="E9" s="35"/>
      <c r="F9">
        <f t="shared" si="0"/>
        <v>49845.8</v>
      </c>
      <c r="G9">
        <f t="shared" si="0"/>
        <v>644</v>
      </c>
      <c r="H9">
        <f t="shared" si="0"/>
        <v>50489.8</v>
      </c>
    </row>
    <row r="10" spans="1:8" ht="12.75" hidden="1">
      <c r="A10" s="8" t="s">
        <v>77</v>
      </c>
      <c r="B10" s="9">
        <v>1376900</v>
      </c>
      <c r="C10" s="9">
        <v>0</v>
      </c>
      <c r="D10" s="35">
        <v>1376900</v>
      </c>
      <c r="E10" s="35"/>
      <c r="F10">
        <f t="shared" si="0"/>
        <v>1376.9</v>
      </c>
      <c r="G10">
        <f t="shared" si="0"/>
        <v>0</v>
      </c>
      <c r="H10">
        <f t="shared" si="0"/>
        <v>1376.9</v>
      </c>
    </row>
    <row r="11" spans="1:8" ht="12.75" hidden="1">
      <c r="A11" s="8" t="s">
        <v>78</v>
      </c>
      <c r="B11" s="9">
        <v>715300</v>
      </c>
      <c r="C11" s="9">
        <v>0</v>
      </c>
      <c r="D11" s="35">
        <v>715300</v>
      </c>
      <c r="E11" s="35"/>
      <c r="F11">
        <f t="shared" si="0"/>
        <v>715.3</v>
      </c>
      <c r="G11">
        <f t="shared" si="0"/>
        <v>0</v>
      </c>
      <c r="H11">
        <f t="shared" si="0"/>
        <v>715.3</v>
      </c>
    </row>
    <row r="12" spans="1:8" ht="12.75" hidden="1">
      <c r="A12" s="8" t="s">
        <v>79</v>
      </c>
      <c r="B12" s="9">
        <v>543000</v>
      </c>
      <c r="C12" s="9">
        <v>0</v>
      </c>
      <c r="D12" s="35">
        <v>543000</v>
      </c>
      <c r="E12" s="35"/>
      <c r="F12">
        <f t="shared" si="0"/>
        <v>543</v>
      </c>
      <c r="G12">
        <f t="shared" si="0"/>
        <v>0</v>
      </c>
      <c r="H12">
        <f t="shared" si="0"/>
        <v>543</v>
      </c>
    </row>
    <row r="13" spans="1:8" ht="12.75" hidden="1">
      <c r="A13" s="8" t="s">
        <v>80</v>
      </c>
      <c r="B13" s="9">
        <v>660300</v>
      </c>
      <c r="C13" s="9">
        <v>0</v>
      </c>
      <c r="D13" s="35">
        <v>660300</v>
      </c>
      <c r="E13" s="35"/>
      <c r="F13">
        <f t="shared" si="0"/>
        <v>660.3</v>
      </c>
      <c r="G13">
        <f t="shared" si="0"/>
        <v>0</v>
      </c>
      <c r="H13">
        <f t="shared" si="0"/>
        <v>660.3</v>
      </c>
    </row>
    <row r="14" spans="1:8" ht="12.75" hidden="1">
      <c r="A14" s="8" t="s">
        <v>81</v>
      </c>
      <c r="B14" s="9">
        <v>167300</v>
      </c>
      <c r="C14" s="9">
        <v>0</v>
      </c>
      <c r="D14" s="35">
        <v>167300</v>
      </c>
      <c r="E14" s="35"/>
      <c r="F14">
        <f t="shared" si="0"/>
        <v>167.3</v>
      </c>
      <c r="G14">
        <f t="shared" si="0"/>
        <v>0</v>
      </c>
      <c r="H14">
        <f t="shared" si="0"/>
        <v>167.3</v>
      </c>
    </row>
    <row r="15" spans="1:8" ht="12.75" hidden="1">
      <c r="A15" s="8" t="s">
        <v>82</v>
      </c>
      <c r="B15" s="9">
        <v>32600</v>
      </c>
      <c r="C15" s="9">
        <v>0</v>
      </c>
      <c r="D15" s="35">
        <v>32600</v>
      </c>
      <c r="E15" s="35"/>
      <c r="F15">
        <f t="shared" si="0"/>
        <v>32.6</v>
      </c>
      <c r="G15">
        <f t="shared" si="0"/>
        <v>0</v>
      </c>
      <c r="H15">
        <f t="shared" si="0"/>
        <v>32.6</v>
      </c>
    </row>
    <row r="16" spans="1:8" ht="12.75">
      <c r="A16" s="10" t="s">
        <v>4</v>
      </c>
      <c r="B16" s="11">
        <v>23700200</v>
      </c>
      <c r="C16" s="11">
        <v>133000</v>
      </c>
      <c r="D16" s="41">
        <v>23833200</v>
      </c>
      <c r="E16" s="41"/>
      <c r="F16">
        <f t="shared" si="0"/>
        <v>23700.2</v>
      </c>
      <c r="G16">
        <f t="shared" si="0"/>
        <v>133</v>
      </c>
      <c r="H16">
        <f t="shared" si="0"/>
        <v>23833.2</v>
      </c>
    </row>
    <row r="17" spans="1:8" ht="12.75" hidden="1">
      <c r="A17" s="8" t="s">
        <v>83</v>
      </c>
      <c r="B17" s="9">
        <v>17468300</v>
      </c>
      <c r="C17" s="9">
        <v>33000</v>
      </c>
      <c r="D17" s="35">
        <v>17501300</v>
      </c>
      <c r="E17" s="35"/>
      <c r="F17">
        <f t="shared" si="0"/>
        <v>17468.3</v>
      </c>
      <c r="G17">
        <f t="shared" si="0"/>
        <v>33</v>
      </c>
      <c r="H17">
        <f t="shared" si="0"/>
        <v>17501.3</v>
      </c>
    </row>
    <row r="18" spans="1:8" ht="12.75" hidden="1">
      <c r="A18" s="8" t="s">
        <v>84</v>
      </c>
      <c r="B18" s="9">
        <v>6231900</v>
      </c>
      <c r="C18" s="9">
        <v>100000</v>
      </c>
      <c r="D18" s="35">
        <v>6331900</v>
      </c>
      <c r="E18" s="35"/>
      <c r="F18">
        <f t="shared" si="0"/>
        <v>6231.9</v>
      </c>
      <c r="G18">
        <f t="shared" si="0"/>
        <v>100</v>
      </c>
      <c r="H18">
        <f t="shared" si="0"/>
        <v>6331.9</v>
      </c>
    </row>
    <row r="19" spans="1:8" ht="12.75">
      <c r="A19" s="10" t="s">
        <v>5</v>
      </c>
      <c r="B19" s="11">
        <v>52131450</v>
      </c>
      <c r="C19" s="11">
        <v>363500</v>
      </c>
      <c r="D19" s="41">
        <v>52494950</v>
      </c>
      <c r="E19" s="41"/>
      <c r="F19">
        <f t="shared" si="0"/>
        <v>52131.45</v>
      </c>
      <c r="G19">
        <f t="shared" si="0"/>
        <v>363.5</v>
      </c>
      <c r="H19">
        <f t="shared" si="0"/>
        <v>52494.95</v>
      </c>
    </row>
    <row r="20" spans="1:8" ht="12.75">
      <c r="A20" s="8" t="s">
        <v>40</v>
      </c>
      <c r="B20" s="9">
        <v>4000000</v>
      </c>
      <c r="C20" s="9">
        <v>0</v>
      </c>
      <c r="D20" s="35">
        <v>4000000</v>
      </c>
      <c r="E20" s="35"/>
      <c r="F20">
        <f t="shared" si="0"/>
        <v>4000</v>
      </c>
      <c r="G20">
        <f t="shared" si="0"/>
        <v>0</v>
      </c>
      <c r="H20">
        <f t="shared" si="0"/>
        <v>4000</v>
      </c>
    </row>
    <row r="21" spans="1:8" ht="12.75">
      <c r="A21" s="8" t="s">
        <v>41</v>
      </c>
      <c r="B21" s="9">
        <v>303300</v>
      </c>
      <c r="C21" s="9">
        <v>0</v>
      </c>
      <c r="D21" s="35">
        <v>303300</v>
      </c>
      <c r="E21" s="35"/>
      <c r="F21">
        <f t="shared" si="0"/>
        <v>303.3</v>
      </c>
      <c r="G21">
        <f t="shared" si="0"/>
        <v>0</v>
      </c>
      <c r="H21">
        <f t="shared" si="0"/>
        <v>303.3</v>
      </c>
    </row>
    <row r="22" spans="1:8" ht="12.75">
      <c r="A22" s="8" t="s">
        <v>42</v>
      </c>
      <c r="B22" s="9">
        <v>56500</v>
      </c>
      <c r="C22" s="9">
        <v>0</v>
      </c>
      <c r="D22" s="35">
        <v>56500</v>
      </c>
      <c r="E22" s="35"/>
      <c r="F22">
        <f t="shared" si="0"/>
        <v>56.5</v>
      </c>
      <c r="G22">
        <f t="shared" si="0"/>
        <v>0</v>
      </c>
      <c r="H22">
        <f t="shared" si="0"/>
        <v>56.5</v>
      </c>
    </row>
    <row r="23" spans="1:8" ht="12.75">
      <c r="A23" s="8" t="s">
        <v>43</v>
      </c>
      <c r="B23" s="9">
        <v>400000</v>
      </c>
      <c r="C23" s="9">
        <v>0</v>
      </c>
      <c r="D23" s="35">
        <v>400000</v>
      </c>
      <c r="E23" s="35"/>
      <c r="F23">
        <f t="shared" si="0"/>
        <v>400</v>
      </c>
      <c r="G23">
        <f t="shared" si="0"/>
        <v>0</v>
      </c>
      <c r="H23">
        <f t="shared" si="0"/>
        <v>400</v>
      </c>
    </row>
    <row r="24" spans="1:8" ht="12.75">
      <c r="A24" s="8" t="s">
        <v>44</v>
      </c>
      <c r="B24" s="9">
        <v>8000</v>
      </c>
      <c r="C24" s="9">
        <v>0</v>
      </c>
      <c r="D24" s="35">
        <v>8000</v>
      </c>
      <c r="E24" s="35"/>
      <c r="F24">
        <f t="shared" si="0"/>
        <v>8</v>
      </c>
      <c r="G24">
        <f t="shared" si="0"/>
        <v>0</v>
      </c>
      <c r="H24">
        <f t="shared" si="0"/>
        <v>8</v>
      </c>
    </row>
    <row r="25" spans="1:8" ht="12.75">
      <c r="A25" s="8" t="s">
        <v>45</v>
      </c>
      <c r="B25" s="9">
        <v>300000</v>
      </c>
      <c r="C25" s="9">
        <v>0</v>
      </c>
      <c r="D25" s="35">
        <v>300000</v>
      </c>
      <c r="E25" s="35"/>
      <c r="F25">
        <f t="shared" si="0"/>
        <v>300</v>
      </c>
      <c r="G25">
        <f t="shared" si="0"/>
        <v>0</v>
      </c>
      <c r="H25">
        <f t="shared" si="0"/>
        <v>300</v>
      </c>
    </row>
    <row r="26" spans="1:8" ht="12.75">
      <c r="A26" s="8" t="s">
        <v>46</v>
      </c>
      <c r="B26" s="9">
        <v>14000</v>
      </c>
      <c r="C26" s="9">
        <v>0</v>
      </c>
      <c r="D26" s="35">
        <v>14000</v>
      </c>
      <c r="E26" s="35"/>
      <c r="F26">
        <f t="shared" si="0"/>
        <v>14</v>
      </c>
      <c r="G26">
        <f t="shared" si="0"/>
        <v>0</v>
      </c>
      <c r="H26">
        <f t="shared" si="0"/>
        <v>14</v>
      </c>
    </row>
    <row r="27" spans="1:8" ht="12.75">
      <c r="A27" s="8" t="s">
        <v>47</v>
      </c>
      <c r="B27" s="9">
        <v>1000</v>
      </c>
      <c r="C27" s="9">
        <v>0</v>
      </c>
      <c r="D27" s="35">
        <v>1000</v>
      </c>
      <c r="E27" s="35"/>
      <c r="F27">
        <f t="shared" si="0"/>
        <v>1</v>
      </c>
      <c r="G27">
        <f t="shared" si="0"/>
        <v>0</v>
      </c>
      <c r="H27">
        <f t="shared" si="0"/>
        <v>1</v>
      </c>
    </row>
    <row r="28" spans="1:8" ht="12.75">
      <c r="A28" s="8" t="s">
        <v>53</v>
      </c>
      <c r="B28" s="9">
        <v>800000</v>
      </c>
      <c r="C28" s="9">
        <v>0</v>
      </c>
      <c r="D28" s="35">
        <v>800000</v>
      </c>
      <c r="E28" s="35"/>
      <c r="F28">
        <f t="shared" si="0"/>
        <v>800</v>
      </c>
      <c r="G28">
        <f t="shared" si="0"/>
        <v>0</v>
      </c>
      <c r="H28">
        <f t="shared" si="0"/>
        <v>800</v>
      </c>
    </row>
    <row r="29" spans="1:8" ht="12.75">
      <c r="A29" s="12" t="s">
        <v>54</v>
      </c>
      <c r="B29" s="13">
        <v>120000</v>
      </c>
      <c r="C29" s="13">
        <v>0</v>
      </c>
      <c r="D29" s="42">
        <v>120000</v>
      </c>
      <c r="E29" s="42"/>
      <c r="F29">
        <f t="shared" si="0"/>
        <v>120</v>
      </c>
      <c r="G29">
        <f t="shared" si="0"/>
        <v>0</v>
      </c>
      <c r="H29">
        <f t="shared" si="0"/>
        <v>120</v>
      </c>
    </row>
    <row r="30" spans="1:8" ht="12.75">
      <c r="A30" s="8" t="s">
        <v>59</v>
      </c>
      <c r="B30" s="9">
        <v>75000</v>
      </c>
      <c r="C30" s="9">
        <v>0</v>
      </c>
      <c r="D30" s="35">
        <v>75000</v>
      </c>
      <c r="E30" s="35"/>
      <c r="F30">
        <f t="shared" si="0"/>
        <v>75</v>
      </c>
      <c r="G30">
        <f t="shared" si="0"/>
        <v>0</v>
      </c>
      <c r="H30">
        <f t="shared" si="0"/>
        <v>75</v>
      </c>
    </row>
    <row r="31" spans="1:8" ht="12.75">
      <c r="A31" s="8" t="s">
        <v>62</v>
      </c>
      <c r="B31" s="9">
        <v>500000</v>
      </c>
      <c r="C31" s="9">
        <v>0</v>
      </c>
      <c r="D31" s="35">
        <v>500000</v>
      </c>
      <c r="E31" s="35"/>
      <c r="F31">
        <f t="shared" si="0"/>
        <v>500</v>
      </c>
      <c r="G31">
        <f t="shared" si="0"/>
        <v>0</v>
      </c>
      <c r="H31">
        <f t="shared" si="0"/>
        <v>500</v>
      </c>
    </row>
    <row r="32" spans="1:8" ht="12.75">
      <c r="A32" s="8" t="s">
        <v>63</v>
      </c>
      <c r="B32" s="9">
        <v>90000</v>
      </c>
      <c r="C32" s="9">
        <v>0</v>
      </c>
      <c r="D32" s="35">
        <v>90000</v>
      </c>
      <c r="E32" s="35"/>
      <c r="F32">
        <f t="shared" si="0"/>
        <v>90</v>
      </c>
      <c r="G32">
        <f t="shared" si="0"/>
        <v>0</v>
      </c>
      <c r="H32">
        <f t="shared" si="0"/>
        <v>90</v>
      </c>
    </row>
    <row r="33" spans="1:8" ht="12.75">
      <c r="A33" s="8" t="s">
        <v>16</v>
      </c>
      <c r="B33" s="9">
        <v>400000</v>
      </c>
      <c r="C33" s="9">
        <v>0</v>
      </c>
      <c r="D33" s="35">
        <v>400000</v>
      </c>
      <c r="E33" s="35"/>
      <c r="F33">
        <f t="shared" si="0"/>
        <v>400</v>
      </c>
      <c r="G33">
        <f t="shared" si="0"/>
        <v>0</v>
      </c>
      <c r="H33">
        <f t="shared" si="0"/>
        <v>400</v>
      </c>
    </row>
    <row r="34" spans="1:8" ht="12.75">
      <c r="A34" s="8" t="s">
        <v>17</v>
      </c>
      <c r="B34" s="9">
        <v>500800</v>
      </c>
      <c r="C34" s="9">
        <v>0</v>
      </c>
      <c r="D34" s="35">
        <v>500800</v>
      </c>
      <c r="E34" s="35"/>
      <c r="F34">
        <f t="shared" si="0"/>
        <v>500.8</v>
      </c>
      <c r="G34">
        <f t="shared" si="0"/>
        <v>0</v>
      </c>
      <c r="H34">
        <f t="shared" si="0"/>
        <v>500.8</v>
      </c>
    </row>
    <row r="35" spans="1:8" ht="12.75">
      <c r="A35" s="8" t="s">
        <v>18</v>
      </c>
      <c r="B35" s="9">
        <v>17775000</v>
      </c>
      <c r="C35" s="9">
        <v>0</v>
      </c>
      <c r="D35" s="35">
        <v>17775000</v>
      </c>
      <c r="E35" s="35"/>
      <c r="F35">
        <f t="shared" si="0"/>
        <v>17775</v>
      </c>
      <c r="G35">
        <f t="shared" si="0"/>
        <v>0</v>
      </c>
      <c r="H35">
        <f t="shared" si="0"/>
        <v>17775</v>
      </c>
    </row>
    <row r="36" spans="1:8" ht="12.75">
      <c r="A36" s="8" t="s">
        <v>19</v>
      </c>
      <c r="B36" s="9">
        <v>3000000</v>
      </c>
      <c r="C36" s="9">
        <v>0</v>
      </c>
      <c r="D36" s="35">
        <v>3000000</v>
      </c>
      <c r="E36" s="35"/>
      <c r="F36">
        <f t="shared" si="0"/>
        <v>3000</v>
      </c>
      <c r="G36">
        <f t="shared" si="0"/>
        <v>0</v>
      </c>
      <c r="H36">
        <f t="shared" si="0"/>
        <v>3000</v>
      </c>
    </row>
    <row r="37" spans="1:8" ht="12.75">
      <c r="A37" s="8" t="s">
        <v>38</v>
      </c>
      <c r="B37" s="9">
        <v>5200000</v>
      </c>
      <c r="C37" s="9">
        <v>0</v>
      </c>
      <c r="D37" s="35">
        <v>5200000</v>
      </c>
      <c r="E37" s="35"/>
      <c r="F37">
        <f t="shared" si="0"/>
        <v>5200</v>
      </c>
      <c r="G37">
        <f t="shared" si="0"/>
        <v>0</v>
      </c>
      <c r="H37">
        <f t="shared" si="0"/>
        <v>5200</v>
      </c>
    </row>
    <row r="38" spans="1:8" ht="12.75">
      <c r="A38" s="8" t="s">
        <v>56</v>
      </c>
      <c r="B38" s="9">
        <v>850000</v>
      </c>
      <c r="C38" s="9">
        <v>0</v>
      </c>
      <c r="D38" s="35">
        <v>850000</v>
      </c>
      <c r="E38" s="35"/>
      <c r="F38">
        <f t="shared" si="0"/>
        <v>850</v>
      </c>
      <c r="G38">
        <f t="shared" si="0"/>
        <v>0</v>
      </c>
      <c r="H38">
        <f t="shared" si="0"/>
        <v>850</v>
      </c>
    </row>
    <row r="39" spans="1:8" ht="12.75">
      <c r="A39" s="8" t="s">
        <v>60</v>
      </c>
      <c r="B39" s="9">
        <v>20000</v>
      </c>
      <c r="C39" s="9">
        <v>0</v>
      </c>
      <c r="D39" s="35">
        <v>20000</v>
      </c>
      <c r="E39" s="35"/>
      <c r="F39">
        <f t="shared" si="0"/>
        <v>20</v>
      </c>
      <c r="G39">
        <f t="shared" si="0"/>
        <v>0</v>
      </c>
      <c r="H39">
        <f t="shared" si="0"/>
        <v>20</v>
      </c>
    </row>
    <row r="40" spans="1:8" ht="12.75">
      <c r="A40" s="8" t="s">
        <v>35</v>
      </c>
      <c r="B40" s="9">
        <v>5600000</v>
      </c>
      <c r="C40" s="9">
        <v>0</v>
      </c>
      <c r="D40" s="35">
        <v>5600000</v>
      </c>
      <c r="E40" s="35"/>
      <c r="F40">
        <f t="shared" si="0"/>
        <v>5600</v>
      </c>
      <c r="G40">
        <f t="shared" si="0"/>
        <v>0</v>
      </c>
      <c r="H40">
        <f t="shared" si="0"/>
        <v>5600</v>
      </c>
    </row>
    <row r="41" spans="1:8" ht="12.75">
      <c r="A41" s="8" t="s">
        <v>6</v>
      </c>
      <c r="B41" s="9">
        <v>1000000</v>
      </c>
      <c r="C41" s="9">
        <v>0</v>
      </c>
      <c r="D41" s="35">
        <v>1000000</v>
      </c>
      <c r="E41" s="35"/>
      <c r="F41">
        <f t="shared" si="0"/>
        <v>1000</v>
      </c>
      <c r="G41">
        <f t="shared" si="0"/>
        <v>0</v>
      </c>
      <c r="H41">
        <f t="shared" si="0"/>
        <v>1000</v>
      </c>
    </row>
    <row r="42" spans="1:8" ht="12.75">
      <c r="A42" s="8" t="s">
        <v>61</v>
      </c>
      <c r="B42" s="9">
        <v>200000</v>
      </c>
      <c r="C42" s="9">
        <v>0</v>
      </c>
      <c r="D42" s="35">
        <v>200000</v>
      </c>
      <c r="E42" s="35"/>
      <c r="F42">
        <f t="shared" si="0"/>
        <v>200</v>
      </c>
      <c r="G42">
        <f t="shared" si="0"/>
        <v>0</v>
      </c>
      <c r="H42">
        <f t="shared" si="0"/>
        <v>200</v>
      </c>
    </row>
    <row r="43" spans="1:8" ht="12.75">
      <c r="A43" s="8" t="s">
        <v>85</v>
      </c>
      <c r="B43" s="9">
        <v>712000</v>
      </c>
      <c r="C43" s="9">
        <v>0</v>
      </c>
      <c r="D43" s="35">
        <v>712000</v>
      </c>
      <c r="E43" s="35"/>
      <c r="F43">
        <f t="shared" si="0"/>
        <v>712</v>
      </c>
      <c r="G43">
        <f t="shared" si="0"/>
        <v>0</v>
      </c>
      <c r="H43">
        <f t="shared" si="0"/>
        <v>712</v>
      </c>
    </row>
    <row r="44" spans="1:8" ht="12.75">
      <c r="A44" s="8" t="s">
        <v>49</v>
      </c>
      <c r="B44" s="9">
        <v>226830</v>
      </c>
      <c r="C44" s="9">
        <v>0</v>
      </c>
      <c r="D44" s="35">
        <v>226830</v>
      </c>
      <c r="E44" s="35"/>
      <c r="F44">
        <f t="shared" si="0"/>
        <v>226.83</v>
      </c>
      <c r="G44">
        <f t="shared" si="0"/>
        <v>0</v>
      </c>
      <c r="H44">
        <f t="shared" si="0"/>
        <v>226.83</v>
      </c>
    </row>
    <row r="45" spans="1:8" ht="12.75">
      <c r="A45" s="8" t="s">
        <v>86</v>
      </c>
      <c r="B45" s="9">
        <v>1000000</v>
      </c>
      <c r="C45" s="9">
        <v>0</v>
      </c>
      <c r="D45" s="35">
        <v>1000000</v>
      </c>
      <c r="E45" s="35"/>
      <c r="F45">
        <f t="shared" si="0"/>
        <v>1000</v>
      </c>
      <c r="G45">
        <f t="shared" si="0"/>
        <v>0</v>
      </c>
      <c r="H45">
        <f t="shared" si="0"/>
        <v>1000</v>
      </c>
    </row>
    <row r="46" spans="1:8" ht="12.75">
      <c r="A46" s="8" t="s">
        <v>20</v>
      </c>
      <c r="B46" s="9">
        <v>79490</v>
      </c>
      <c r="C46" s="9">
        <v>0</v>
      </c>
      <c r="D46" s="35">
        <v>79490</v>
      </c>
      <c r="E46" s="35"/>
      <c r="F46">
        <f t="shared" si="0"/>
        <v>79.49</v>
      </c>
      <c r="G46">
        <f t="shared" si="0"/>
        <v>0</v>
      </c>
      <c r="H46">
        <f t="shared" si="0"/>
        <v>79.49</v>
      </c>
    </row>
    <row r="47" spans="1:8" ht="12.75">
      <c r="A47" s="8" t="s">
        <v>48</v>
      </c>
      <c r="B47" s="9">
        <v>358500</v>
      </c>
      <c r="C47" s="9">
        <v>0</v>
      </c>
      <c r="D47" s="35">
        <v>358500</v>
      </c>
      <c r="E47" s="35"/>
      <c r="F47">
        <f t="shared" si="0"/>
        <v>358.5</v>
      </c>
      <c r="G47">
        <f t="shared" si="0"/>
        <v>0</v>
      </c>
      <c r="H47">
        <f t="shared" si="0"/>
        <v>358.5</v>
      </c>
    </row>
    <row r="48" spans="1:8" ht="12.75">
      <c r="A48" s="8" t="s">
        <v>52</v>
      </c>
      <c r="B48" s="9">
        <v>31000</v>
      </c>
      <c r="C48" s="9">
        <v>0</v>
      </c>
      <c r="D48" s="35">
        <v>31000</v>
      </c>
      <c r="E48" s="35"/>
      <c r="F48">
        <f t="shared" si="0"/>
        <v>31</v>
      </c>
      <c r="G48">
        <f t="shared" si="0"/>
        <v>0</v>
      </c>
      <c r="H48">
        <f t="shared" si="0"/>
        <v>31</v>
      </c>
    </row>
    <row r="49" spans="1:8" ht="12.75">
      <c r="A49" s="8" t="s">
        <v>21</v>
      </c>
      <c r="B49" s="9">
        <v>99200</v>
      </c>
      <c r="C49" s="9">
        <v>6000</v>
      </c>
      <c r="D49" s="35">
        <v>105200</v>
      </c>
      <c r="E49" s="35"/>
      <c r="F49">
        <f t="shared" si="0"/>
        <v>99.2</v>
      </c>
      <c r="G49">
        <f t="shared" si="0"/>
        <v>6</v>
      </c>
      <c r="H49">
        <f t="shared" si="0"/>
        <v>105.2</v>
      </c>
    </row>
    <row r="50" spans="1:8" ht="12.75">
      <c r="A50" s="8" t="s">
        <v>67</v>
      </c>
      <c r="B50" s="9">
        <v>190000</v>
      </c>
      <c r="C50" s="9">
        <v>0</v>
      </c>
      <c r="D50" s="35">
        <v>190000</v>
      </c>
      <c r="E50" s="35"/>
      <c r="F50">
        <f t="shared" si="0"/>
        <v>190</v>
      </c>
      <c r="G50">
        <f t="shared" si="0"/>
        <v>0</v>
      </c>
      <c r="H50">
        <f t="shared" si="0"/>
        <v>190</v>
      </c>
    </row>
    <row r="51" spans="1:8" ht="12.75">
      <c r="A51" s="8" t="s">
        <v>7</v>
      </c>
      <c r="B51" s="9">
        <v>2484700</v>
      </c>
      <c r="C51" s="9">
        <v>357500</v>
      </c>
      <c r="D51" s="35">
        <v>2842200</v>
      </c>
      <c r="E51" s="35"/>
      <c r="F51">
        <f t="shared" si="0"/>
        <v>2484.7</v>
      </c>
      <c r="G51">
        <f t="shared" si="0"/>
        <v>357.5</v>
      </c>
      <c r="H51">
        <f t="shared" si="0"/>
        <v>2842.2</v>
      </c>
    </row>
    <row r="52" spans="1:8" ht="12.75">
      <c r="A52" s="8" t="s">
        <v>65</v>
      </c>
      <c r="B52" s="9">
        <v>73130</v>
      </c>
      <c r="C52" s="9">
        <v>0</v>
      </c>
      <c r="D52" s="35">
        <v>73130</v>
      </c>
      <c r="E52" s="35"/>
      <c r="F52">
        <f t="shared" si="0"/>
        <v>73.13</v>
      </c>
      <c r="G52">
        <f t="shared" si="0"/>
        <v>0</v>
      </c>
      <c r="H52">
        <f t="shared" si="0"/>
        <v>73.13</v>
      </c>
    </row>
    <row r="53" spans="1:8" ht="12.75">
      <c r="A53" s="8" t="s">
        <v>22</v>
      </c>
      <c r="B53" s="9">
        <v>63000</v>
      </c>
      <c r="C53" s="9">
        <v>0</v>
      </c>
      <c r="D53" s="35">
        <v>63000</v>
      </c>
      <c r="E53" s="35"/>
      <c r="F53">
        <f t="shared" si="0"/>
        <v>63</v>
      </c>
      <c r="G53">
        <f t="shared" si="0"/>
        <v>0</v>
      </c>
      <c r="H53">
        <f t="shared" si="0"/>
        <v>63</v>
      </c>
    </row>
    <row r="54" spans="1:8" ht="12.75">
      <c r="A54" s="8" t="s">
        <v>23</v>
      </c>
      <c r="B54" s="9">
        <v>5600000</v>
      </c>
      <c r="C54" s="9">
        <v>0</v>
      </c>
      <c r="D54" s="35">
        <v>5600000</v>
      </c>
      <c r="E54" s="35"/>
      <c r="F54">
        <f t="shared" si="0"/>
        <v>5600</v>
      </c>
      <c r="G54">
        <f t="shared" si="0"/>
        <v>0</v>
      </c>
      <c r="H54">
        <f t="shared" si="0"/>
        <v>5600</v>
      </c>
    </row>
    <row r="55" spans="1:8" ht="12.75">
      <c r="A55" s="14" t="s">
        <v>8</v>
      </c>
      <c r="B55" s="11">
        <v>2991900</v>
      </c>
      <c r="C55" s="11">
        <v>113000</v>
      </c>
      <c r="D55" s="41">
        <v>3104900</v>
      </c>
      <c r="E55" s="41"/>
      <c r="F55">
        <f t="shared" si="0"/>
        <v>2991.9</v>
      </c>
      <c r="G55">
        <f t="shared" si="0"/>
        <v>113</v>
      </c>
      <c r="H55">
        <f t="shared" si="0"/>
        <v>3104.9</v>
      </c>
    </row>
    <row r="56" spans="1:8" ht="12.75">
      <c r="A56" s="15" t="s">
        <v>24</v>
      </c>
      <c r="B56" s="9">
        <v>360640</v>
      </c>
      <c r="C56" s="9">
        <v>12000</v>
      </c>
      <c r="D56" s="35">
        <v>372640</v>
      </c>
      <c r="E56" s="35"/>
      <c r="F56">
        <f t="shared" si="0"/>
        <v>360.64</v>
      </c>
      <c r="G56">
        <f t="shared" si="0"/>
        <v>12</v>
      </c>
      <c r="H56">
        <f t="shared" si="0"/>
        <v>372.64</v>
      </c>
    </row>
    <row r="57" spans="1:8" ht="12.75">
      <c r="A57" s="15" t="s">
        <v>25</v>
      </c>
      <c r="B57" s="9">
        <v>1498600</v>
      </c>
      <c r="C57" s="9">
        <v>81000</v>
      </c>
      <c r="D57" s="35">
        <v>1579600</v>
      </c>
      <c r="E57" s="35"/>
      <c r="F57">
        <f t="shared" si="0"/>
        <v>1498.6</v>
      </c>
      <c r="G57">
        <f t="shared" si="0"/>
        <v>81</v>
      </c>
      <c r="H57">
        <f t="shared" si="0"/>
        <v>1579.6</v>
      </c>
    </row>
    <row r="58" spans="1:8" ht="12.75">
      <c r="A58" s="15" t="s">
        <v>66</v>
      </c>
      <c r="B58" s="9">
        <v>972800</v>
      </c>
      <c r="C58" s="9">
        <v>20000</v>
      </c>
      <c r="D58" s="35">
        <v>992800</v>
      </c>
      <c r="E58" s="35"/>
      <c r="F58">
        <f t="shared" si="0"/>
        <v>972.8</v>
      </c>
      <c r="G58">
        <f t="shared" si="0"/>
        <v>20</v>
      </c>
      <c r="H58">
        <f t="shared" si="0"/>
        <v>992.8</v>
      </c>
    </row>
    <row r="59" spans="1:8" ht="12.75">
      <c r="A59" s="15" t="s">
        <v>26</v>
      </c>
      <c r="B59" s="9">
        <v>159860</v>
      </c>
      <c r="C59" s="9">
        <v>0</v>
      </c>
      <c r="D59" s="35">
        <v>159860</v>
      </c>
      <c r="E59" s="35"/>
      <c r="F59">
        <f t="shared" si="0"/>
        <v>159.86</v>
      </c>
      <c r="G59">
        <f t="shared" si="0"/>
        <v>0</v>
      </c>
      <c r="H59">
        <f t="shared" si="0"/>
        <v>159.86</v>
      </c>
    </row>
    <row r="60" spans="1:8" ht="12.75">
      <c r="A60" s="14" t="s">
        <v>9</v>
      </c>
      <c r="B60" s="11">
        <v>592500</v>
      </c>
      <c r="C60" s="11">
        <v>0</v>
      </c>
      <c r="D60" s="41">
        <v>592500</v>
      </c>
      <c r="E60" s="41"/>
      <c r="F60">
        <f t="shared" si="0"/>
        <v>592.5</v>
      </c>
      <c r="G60">
        <f t="shared" si="0"/>
        <v>0</v>
      </c>
      <c r="H60">
        <f t="shared" si="0"/>
        <v>592.5</v>
      </c>
    </row>
    <row r="61" spans="1:8" ht="12.75">
      <c r="A61" s="15" t="s">
        <v>27</v>
      </c>
      <c r="B61" s="9">
        <v>196000</v>
      </c>
      <c r="C61" s="9">
        <v>0</v>
      </c>
      <c r="D61" s="35">
        <v>196000</v>
      </c>
      <c r="E61" s="35"/>
      <c r="F61">
        <f t="shared" si="0"/>
        <v>196</v>
      </c>
      <c r="G61">
        <f t="shared" si="0"/>
        <v>0</v>
      </c>
      <c r="H61">
        <f t="shared" si="0"/>
        <v>196</v>
      </c>
    </row>
    <row r="62" spans="1:8" ht="12.75">
      <c r="A62" s="15" t="s">
        <v>28</v>
      </c>
      <c r="B62" s="9">
        <v>360000</v>
      </c>
      <c r="C62" s="9">
        <v>0</v>
      </c>
      <c r="D62" s="35">
        <v>360000</v>
      </c>
      <c r="E62" s="35"/>
      <c r="F62">
        <f t="shared" si="0"/>
        <v>360</v>
      </c>
      <c r="G62">
        <f t="shared" si="0"/>
        <v>0</v>
      </c>
      <c r="H62">
        <f t="shared" si="0"/>
        <v>360</v>
      </c>
    </row>
    <row r="63" spans="1:8" ht="12.75">
      <c r="A63" s="15" t="s">
        <v>64</v>
      </c>
      <c r="B63" s="9">
        <v>36500</v>
      </c>
      <c r="C63" s="9">
        <v>0</v>
      </c>
      <c r="D63" s="35">
        <v>36500</v>
      </c>
      <c r="E63" s="35"/>
      <c r="F63">
        <f t="shared" si="0"/>
        <v>36.5</v>
      </c>
      <c r="G63">
        <f t="shared" si="0"/>
        <v>0</v>
      </c>
      <c r="H63">
        <f t="shared" si="0"/>
        <v>36.5</v>
      </c>
    </row>
    <row r="64" spans="1:8" ht="12.75">
      <c r="A64" s="14" t="s">
        <v>10</v>
      </c>
      <c r="B64" s="11">
        <v>0</v>
      </c>
      <c r="C64" s="11">
        <v>715000</v>
      </c>
      <c r="D64" s="41">
        <v>715000</v>
      </c>
      <c r="E64" s="41"/>
      <c r="F64">
        <f t="shared" si="0"/>
        <v>0</v>
      </c>
      <c r="G64">
        <f t="shared" si="0"/>
        <v>715</v>
      </c>
      <c r="H64">
        <f t="shared" si="0"/>
        <v>715</v>
      </c>
    </row>
    <row r="65" spans="1:8" ht="12.75">
      <c r="A65" s="15" t="s">
        <v>11</v>
      </c>
      <c r="B65" s="9">
        <v>0</v>
      </c>
      <c r="C65" s="9">
        <v>715000</v>
      </c>
      <c r="D65" s="35">
        <v>715000</v>
      </c>
      <c r="E65" s="35"/>
      <c r="F65">
        <f t="shared" si="0"/>
        <v>0</v>
      </c>
      <c r="G65">
        <f t="shared" si="0"/>
        <v>715</v>
      </c>
      <c r="H65">
        <f t="shared" si="0"/>
        <v>715</v>
      </c>
    </row>
    <row r="66" spans="1:8" ht="12.75">
      <c r="A66" s="14" t="s">
        <v>12</v>
      </c>
      <c r="B66" s="11">
        <v>658000</v>
      </c>
      <c r="C66" s="11">
        <v>0</v>
      </c>
      <c r="D66" s="41">
        <v>658000</v>
      </c>
      <c r="E66" s="41"/>
      <c r="F66">
        <f t="shared" si="0"/>
        <v>658</v>
      </c>
      <c r="G66">
        <f t="shared" si="0"/>
        <v>0</v>
      </c>
      <c r="H66">
        <f t="shared" si="0"/>
        <v>658</v>
      </c>
    </row>
    <row r="67" spans="1:8" ht="12.75">
      <c r="A67" s="15" t="s">
        <v>15</v>
      </c>
      <c r="B67" s="9">
        <v>654400</v>
      </c>
      <c r="C67" s="9">
        <v>0</v>
      </c>
      <c r="D67" s="35">
        <v>654400</v>
      </c>
      <c r="E67" s="35"/>
      <c r="F67">
        <f t="shared" si="0"/>
        <v>654.4</v>
      </c>
      <c r="G67">
        <f t="shared" si="0"/>
        <v>0</v>
      </c>
      <c r="H67">
        <f t="shared" si="0"/>
        <v>654.4</v>
      </c>
    </row>
    <row r="68" spans="1:8" ht="12.75">
      <c r="A68" s="16" t="s">
        <v>37</v>
      </c>
      <c r="B68" s="17">
        <v>3600</v>
      </c>
      <c r="C68" s="17">
        <v>0</v>
      </c>
      <c r="D68" s="47">
        <v>3600</v>
      </c>
      <c r="E68" s="47"/>
      <c r="F68">
        <f aca="true" t="shared" si="1" ref="F68:H75">B68/1000</f>
        <v>3.6</v>
      </c>
      <c r="G68">
        <f t="shared" si="1"/>
        <v>0</v>
      </c>
      <c r="H68">
        <f t="shared" si="1"/>
        <v>3.6</v>
      </c>
    </row>
    <row r="69" spans="1:8" ht="12.75">
      <c r="A69" s="14" t="s">
        <v>36</v>
      </c>
      <c r="B69" s="18">
        <v>150000</v>
      </c>
      <c r="C69" s="18">
        <v>0</v>
      </c>
      <c r="D69" s="46">
        <v>150000</v>
      </c>
      <c r="E69" s="46"/>
      <c r="F69">
        <f t="shared" si="1"/>
        <v>150</v>
      </c>
      <c r="G69">
        <f t="shared" si="1"/>
        <v>0</v>
      </c>
      <c r="H69">
        <f t="shared" si="1"/>
        <v>150</v>
      </c>
    </row>
    <row r="70" spans="1:8" ht="12.75">
      <c r="A70" s="15" t="s">
        <v>57</v>
      </c>
      <c r="B70" s="19">
        <v>150000</v>
      </c>
      <c r="C70" s="19">
        <v>0</v>
      </c>
      <c r="D70" s="43">
        <v>150000</v>
      </c>
      <c r="E70" s="43"/>
      <c r="F70">
        <f t="shared" si="1"/>
        <v>150</v>
      </c>
      <c r="G70">
        <f t="shared" si="1"/>
        <v>0</v>
      </c>
      <c r="H70">
        <f t="shared" si="1"/>
        <v>150</v>
      </c>
    </row>
    <row r="71" spans="1:8" ht="12.75">
      <c r="A71" s="14" t="s">
        <v>13</v>
      </c>
      <c r="B71" s="18">
        <v>14948550</v>
      </c>
      <c r="C71" s="18">
        <v>460000</v>
      </c>
      <c r="D71" s="46">
        <v>15408550</v>
      </c>
      <c r="E71" s="46"/>
      <c r="F71">
        <f t="shared" si="1"/>
        <v>14948.55</v>
      </c>
      <c r="G71">
        <f t="shared" si="1"/>
        <v>460</v>
      </c>
      <c r="H71">
        <f t="shared" si="1"/>
        <v>15408.55</v>
      </c>
    </row>
    <row r="72" spans="1:8" ht="12.75">
      <c r="A72" s="15" t="s">
        <v>29</v>
      </c>
      <c r="B72" s="19">
        <v>300000</v>
      </c>
      <c r="C72" s="19">
        <v>0</v>
      </c>
      <c r="D72" s="43">
        <v>300000</v>
      </c>
      <c r="E72" s="43"/>
      <c r="F72">
        <f t="shared" si="1"/>
        <v>300</v>
      </c>
      <c r="G72">
        <f t="shared" si="1"/>
        <v>0</v>
      </c>
      <c r="H72">
        <f t="shared" si="1"/>
        <v>300</v>
      </c>
    </row>
    <row r="73" spans="1:8" ht="12.75">
      <c r="A73" s="15" t="s">
        <v>55</v>
      </c>
      <c r="B73" s="19">
        <v>13918550</v>
      </c>
      <c r="C73" s="19">
        <v>460000</v>
      </c>
      <c r="D73" s="43">
        <v>14378550</v>
      </c>
      <c r="E73" s="43"/>
      <c r="F73">
        <f t="shared" si="1"/>
        <v>13918.55</v>
      </c>
      <c r="G73">
        <f t="shared" si="1"/>
        <v>460</v>
      </c>
      <c r="H73">
        <f t="shared" si="1"/>
        <v>14378.55</v>
      </c>
    </row>
    <row r="74" spans="1:8" ht="12.75">
      <c r="A74" s="15" t="s">
        <v>30</v>
      </c>
      <c r="B74" s="19">
        <v>730000</v>
      </c>
      <c r="C74" s="19">
        <v>0</v>
      </c>
      <c r="D74" s="43">
        <v>730000</v>
      </c>
      <c r="E74" s="43"/>
      <c r="F74">
        <f t="shared" si="1"/>
        <v>730</v>
      </c>
      <c r="G74">
        <f t="shared" si="1"/>
        <v>0</v>
      </c>
      <c r="H74">
        <f t="shared" si="1"/>
        <v>730</v>
      </c>
    </row>
    <row r="75" spans="1:8" ht="12.75">
      <c r="A75" s="20" t="s">
        <v>87</v>
      </c>
      <c r="B75" s="21">
        <v>149529200</v>
      </c>
      <c r="C75" s="18">
        <v>2428500</v>
      </c>
      <c r="D75" s="46">
        <v>151957700</v>
      </c>
      <c r="E75" s="46"/>
      <c r="F75">
        <f t="shared" si="1"/>
        <v>149529.2</v>
      </c>
      <c r="G75">
        <f t="shared" si="1"/>
        <v>2428.5</v>
      </c>
      <c r="H75">
        <f t="shared" si="1"/>
        <v>151957.7</v>
      </c>
    </row>
    <row r="77" spans="2:4" ht="12.75">
      <c r="B77" s="44"/>
      <c r="C77" s="44"/>
      <c r="D77" s="44"/>
    </row>
    <row r="79" spans="2:4" ht="12.75">
      <c r="B79" s="44" t="s">
        <v>88</v>
      </c>
      <c r="C79" s="44"/>
      <c r="D79" s="44"/>
    </row>
    <row r="126" spans="2:3" ht="12.75">
      <c r="B126" s="45"/>
      <c r="C126" s="45"/>
    </row>
  </sheetData>
  <sheetProtection/>
  <mergeCells count="79">
    <mergeCell ref="A1:I1"/>
    <mergeCell ref="A2:I2"/>
    <mergeCell ref="D34:E34"/>
    <mergeCell ref="D72:E72"/>
    <mergeCell ref="D60:E60"/>
    <mergeCell ref="D61:E61"/>
    <mergeCell ref="D62:E62"/>
    <mergeCell ref="D63:E63"/>
    <mergeCell ref="D10:E10"/>
    <mergeCell ref="D11:E11"/>
    <mergeCell ref="H4:I4"/>
    <mergeCell ref="H5:I5"/>
    <mergeCell ref="B126:C126"/>
    <mergeCell ref="D75:E75"/>
    <mergeCell ref="B79:D79"/>
    <mergeCell ref="D68:E68"/>
    <mergeCell ref="D69:E69"/>
    <mergeCell ref="D70:E70"/>
    <mergeCell ref="D71:E71"/>
    <mergeCell ref="D74:E74"/>
    <mergeCell ref="D73:E73"/>
    <mergeCell ref="B77:D77"/>
    <mergeCell ref="D64:E64"/>
    <mergeCell ref="D65:E65"/>
    <mergeCell ref="D66:E66"/>
    <mergeCell ref="D67:E67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1:E31"/>
    <mergeCell ref="D32:E32"/>
    <mergeCell ref="D33:E33"/>
    <mergeCell ref="D35:E35"/>
    <mergeCell ref="D27:E27"/>
    <mergeCell ref="D28:E28"/>
    <mergeCell ref="D29:E29"/>
    <mergeCell ref="D22:E22"/>
    <mergeCell ref="D23:E23"/>
    <mergeCell ref="D24:E24"/>
    <mergeCell ref="D25:E25"/>
    <mergeCell ref="D26:E26"/>
    <mergeCell ref="D30:E30"/>
    <mergeCell ref="D16:E16"/>
    <mergeCell ref="D17:E17"/>
    <mergeCell ref="D18:E18"/>
    <mergeCell ref="D19:E19"/>
    <mergeCell ref="D20:E20"/>
    <mergeCell ref="D21:E21"/>
    <mergeCell ref="D12:E12"/>
    <mergeCell ref="D13:E13"/>
    <mergeCell ref="D14:E14"/>
    <mergeCell ref="D4:E4"/>
    <mergeCell ref="D5:E5"/>
    <mergeCell ref="D15:E15"/>
    <mergeCell ref="D6:E6"/>
    <mergeCell ref="D7:E7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doxodu-7</cp:lastModifiedBy>
  <cp:lastPrinted>2017-04-20T12:31:11Z</cp:lastPrinted>
  <dcterms:created xsi:type="dcterms:W3CDTF">2001-01-27T07:49:27Z</dcterms:created>
  <dcterms:modified xsi:type="dcterms:W3CDTF">2017-04-24T09:09:02Z</dcterms:modified>
  <cp:category/>
  <cp:version/>
  <cp:contentType/>
  <cp:contentStatus/>
</cp:coreProperties>
</file>